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verdani.sharepoint.com/PKY/02_Partners/04_BBC/BBC_2015/"/>
    </mc:Choice>
  </mc:AlternateContent>
  <bookViews>
    <workbookView xWindow="0" yWindow="0" windowWidth="15360" windowHeight="8610" tabRatio="692"/>
  </bookViews>
  <sheets>
    <sheet name="Data" sheetId="1" r:id="rId1"/>
    <sheet name="Summary" sheetId="11" r:id="rId2"/>
    <sheet name="1. Energy Efficiency" sheetId="4" r:id="rId3"/>
    <sheet name="2. Energy Star Score" sheetId="5" r:id="rId4"/>
    <sheet name="3. Energy Improvement" sheetId="6" r:id="rId5"/>
    <sheet name="4. Water Efficiency" sheetId="10" r:id="rId6"/>
    <sheet name="5. Water Improvement" sheetId="8" r:id="rId7"/>
    <sheet name="6. Recycling" sheetId="9" r:id="rId8"/>
  </sheets>
  <definedNames>
    <definedName name="_xlnm._FilterDatabase" localSheetId="2" hidden="1">'1. Energy Efficiency'!$A$4:$D$68</definedName>
    <definedName name="_xlnm._FilterDatabase" localSheetId="3" hidden="1">'2. Energy Star Score'!$A$4:$E$68</definedName>
    <definedName name="_xlnm._FilterDatabase" localSheetId="4" hidden="1">'3. Energy Improvement'!$A$5:$E$5</definedName>
    <definedName name="_xlnm._FilterDatabase" localSheetId="5" hidden="1">'4. Water Efficiency'!$A$4:$B$68</definedName>
    <definedName name="_xlnm._FilterDatabase" localSheetId="6" hidden="1">'5. Water Improvement'!$A$4:$C$68</definedName>
    <definedName name="_xlnm._FilterDatabase" localSheetId="7" hidden="1">'6. Recycling'!$A$4:$B$68</definedName>
    <definedName name="_xlnm._FilterDatabase" localSheetId="0" hidden="1">Data!$A$10:$AN$74</definedName>
    <definedName name="EnergyStarScore">Data!$C$11:$C$74</definedName>
    <definedName name="IndWatIntPer">Data!$V$11:$V$74</definedName>
    <definedName name="RecycleRate">Data!$AB$11:$AB$74</definedName>
    <definedName name="SiteEnUsePer">Data!#REF!</definedName>
    <definedName name="SiteEUI">Data!$D$11:$D$74</definedName>
    <definedName name="SourceEnUsePer">Data!#REF!</definedName>
    <definedName name="SourceEUI">Data!$E$11:$E$74</definedName>
    <definedName name="WaterConsPer">Data!$W$11:$W$74</definedName>
  </definedNames>
  <calcPr calcId="152511" concurrentCalc="0"/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B23" i="11"/>
  <c r="B20" i="11"/>
  <c r="B17" i="11"/>
  <c r="B14" i="11"/>
  <c r="B8" i="11"/>
  <c r="B9" i="11"/>
  <c r="B10" i="11"/>
  <c r="B11" i="11"/>
  <c r="B7" i="11"/>
  <c r="B4" i="11"/>
  <c r="D10" i="9"/>
  <c r="E10" i="8"/>
  <c r="D10" i="10"/>
  <c r="G14" i="5"/>
  <c r="G10" i="6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Y35" i="1"/>
  <c r="X36" i="1"/>
  <c r="Y36" i="1"/>
  <c r="X37" i="1"/>
  <c r="Y37" i="1"/>
  <c r="X38" i="1"/>
  <c r="Y38" i="1"/>
  <c r="X39" i="1"/>
  <c r="Y39" i="1"/>
  <c r="X40" i="1"/>
  <c r="Y40" i="1"/>
  <c r="X41" i="1"/>
  <c r="Y41" i="1"/>
  <c r="X42" i="1"/>
  <c r="Y42" i="1"/>
  <c r="X43" i="1"/>
  <c r="Y43" i="1"/>
  <c r="X44" i="1"/>
  <c r="Y44" i="1"/>
  <c r="X45" i="1"/>
  <c r="Y45" i="1"/>
  <c r="X46" i="1"/>
  <c r="Y46" i="1"/>
  <c r="X47" i="1"/>
  <c r="Y47" i="1"/>
  <c r="X48" i="1"/>
  <c r="Y48" i="1"/>
  <c r="X49" i="1"/>
  <c r="Y49" i="1"/>
  <c r="X50" i="1"/>
  <c r="Y50" i="1"/>
  <c r="X51" i="1"/>
  <c r="Y51" i="1"/>
  <c r="X52" i="1"/>
  <c r="Y52" i="1"/>
  <c r="X53" i="1"/>
  <c r="Y53" i="1"/>
  <c r="X54" i="1"/>
  <c r="Y54" i="1"/>
  <c r="X55" i="1"/>
  <c r="Y55" i="1"/>
  <c r="X56" i="1"/>
  <c r="Y56" i="1"/>
  <c r="X57" i="1"/>
  <c r="Y57" i="1"/>
  <c r="X58" i="1"/>
  <c r="Y58" i="1"/>
  <c r="X59" i="1"/>
  <c r="Y59" i="1"/>
  <c r="X60" i="1"/>
  <c r="Y60" i="1"/>
  <c r="X61" i="1"/>
  <c r="Y61" i="1"/>
  <c r="X62" i="1"/>
  <c r="Y62" i="1"/>
  <c r="X63" i="1"/>
  <c r="Y63" i="1"/>
  <c r="X64" i="1"/>
  <c r="Y64" i="1"/>
  <c r="X65" i="1"/>
  <c r="Y65" i="1"/>
  <c r="X66" i="1"/>
  <c r="Y66" i="1"/>
  <c r="X67" i="1"/>
  <c r="Y67" i="1"/>
  <c r="X68" i="1"/>
  <c r="Y68" i="1"/>
  <c r="X69" i="1"/>
  <c r="Y69" i="1"/>
  <c r="X70" i="1"/>
  <c r="Y70" i="1"/>
  <c r="X71" i="1"/>
  <c r="Y71" i="1"/>
  <c r="X72" i="1"/>
  <c r="Y72" i="1"/>
  <c r="X73" i="1"/>
  <c r="Y73" i="1"/>
  <c r="X74" i="1"/>
  <c r="Y74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12" i="1"/>
  <c r="Y12" i="1"/>
  <c r="X13" i="1"/>
  <c r="Y13" i="1"/>
  <c r="X14" i="1"/>
  <c r="Y14" i="1"/>
  <c r="X15" i="1"/>
  <c r="Y15" i="1"/>
  <c r="X16" i="1"/>
  <c r="Y16" i="1"/>
  <c r="Y11" i="1"/>
  <c r="X11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O11" i="1"/>
  <c r="N11" i="1"/>
  <c r="G13" i="5"/>
  <c r="G12" i="5"/>
  <c r="G10" i="5"/>
  <c r="F10" i="4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O73" i="1"/>
  <c r="AO71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6" i="1"/>
  <c r="AO55" i="1"/>
  <c r="AO54" i="1"/>
  <c r="AO53" i="1"/>
  <c r="AO52" i="1"/>
  <c r="AO51" i="1"/>
  <c r="AO50" i="1"/>
  <c r="AO49" i="1"/>
  <c r="AO47" i="1"/>
  <c r="AO46" i="1"/>
  <c r="AO45" i="1"/>
  <c r="AO43" i="1"/>
  <c r="AO42" i="1"/>
  <c r="AO41" i="1"/>
  <c r="AO40" i="1"/>
  <c r="AO39" i="1"/>
  <c r="AO38" i="1"/>
  <c r="AO37" i="1"/>
  <c r="AO36" i="1"/>
  <c r="AO35" i="1"/>
  <c r="AO34" i="1"/>
  <c r="AO33" i="1"/>
  <c r="AO31" i="1"/>
  <c r="AO29" i="1"/>
  <c r="AO28" i="1"/>
  <c r="AO27" i="1"/>
  <c r="AO26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E5" i="5"/>
  <c r="D5" i="5"/>
  <c r="AE36" i="1"/>
  <c r="AE46" i="1"/>
  <c r="U46" i="1"/>
  <c r="AE12" i="1"/>
  <c r="AE53" i="1"/>
  <c r="AE19" i="1"/>
  <c r="AE20" i="1"/>
  <c r="AE34" i="1"/>
  <c r="AE16" i="1"/>
  <c r="AE35" i="1"/>
  <c r="AE24" i="1"/>
  <c r="U24" i="1"/>
  <c r="W24" i="1"/>
  <c r="AE41" i="1"/>
  <c r="AE30" i="1"/>
  <c r="AR30" i="1"/>
  <c r="AE31" i="1"/>
  <c r="AE32" i="1"/>
  <c r="AE33" i="1"/>
  <c r="AE15" i="1"/>
  <c r="AE47" i="1"/>
  <c r="AE43" i="1"/>
  <c r="AE42" i="1"/>
  <c r="AR42" i="1"/>
  <c r="AE52" i="1"/>
  <c r="T52" i="1"/>
  <c r="V52" i="1"/>
  <c r="AE50" i="1"/>
  <c r="AE51" i="1"/>
  <c r="AE60" i="1"/>
  <c r="AE61" i="1"/>
  <c r="AE62" i="1"/>
  <c r="AE67" i="1"/>
  <c r="AE63" i="1"/>
  <c r="AE64" i="1"/>
  <c r="T64" i="1"/>
  <c r="V64" i="1"/>
  <c r="AE65" i="1"/>
  <c r="U65" i="1"/>
  <c r="W65" i="1"/>
  <c r="AE66" i="1"/>
  <c r="AE73" i="1"/>
  <c r="AE74" i="1"/>
  <c r="AR74" i="1"/>
  <c r="AE25" i="1"/>
  <c r="AR25" i="1"/>
  <c r="AE72" i="1"/>
  <c r="U72" i="1"/>
  <c r="AR72" i="1"/>
  <c r="AE54" i="1"/>
  <c r="AE55" i="1"/>
  <c r="AR55" i="1"/>
  <c r="AE57" i="1"/>
  <c r="AR57" i="1"/>
  <c r="AE68" i="1"/>
  <c r="AE29" i="1"/>
  <c r="AE14" i="1"/>
  <c r="AE70" i="1"/>
  <c r="AE37" i="1"/>
  <c r="AE13" i="1"/>
  <c r="AE38" i="1"/>
  <c r="AE48" i="1"/>
  <c r="AR48" i="1"/>
  <c r="AE40" i="1"/>
  <c r="AE11" i="1"/>
  <c r="AE21" i="1"/>
  <c r="AE27" i="1"/>
  <c r="AE26" i="1"/>
  <c r="AE39" i="1"/>
  <c r="AP39" i="1"/>
  <c r="AE17" i="1"/>
  <c r="K17" i="1"/>
  <c r="M17" i="1"/>
  <c r="AE44" i="1"/>
  <c r="AE22" i="1"/>
  <c r="AR22" i="1"/>
  <c r="AE23" i="1"/>
  <c r="AE28" i="1"/>
  <c r="AE56" i="1"/>
  <c r="AE58" i="1"/>
  <c r="AE59" i="1"/>
  <c r="T59" i="1"/>
  <c r="V59" i="1"/>
  <c r="AE18" i="1"/>
  <c r="AE69" i="1"/>
  <c r="AE49" i="1"/>
  <c r="AE71" i="1"/>
  <c r="AE45" i="1"/>
  <c r="AR45" i="1"/>
  <c r="AR39" i="1"/>
  <c r="AP73" i="1"/>
  <c r="AR73" i="1"/>
  <c r="AP42" i="1"/>
  <c r="AP28" i="1"/>
  <c r="AR14" i="1"/>
  <c r="AP14" i="1"/>
  <c r="AP55" i="1"/>
  <c r="AP64" i="1"/>
  <c r="AR52" i="1"/>
  <c r="AR16" i="1"/>
  <c r="AP16" i="1"/>
  <c r="AR53" i="1"/>
  <c r="AP53" i="1"/>
  <c r="AR59" i="1"/>
  <c r="AR54" i="1"/>
  <c r="AP54" i="1"/>
  <c r="AR60" i="1"/>
  <c r="AP60" i="1"/>
  <c r="AP41" i="1"/>
  <c r="AR41" i="1"/>
  <c r="AR58" i="1"/>
  <c r="AP58" i="1"/>
  <c r="AP22" i="1"/>
  <c r="AR26" i="1"/>
  <c r="AP26" i="1"/>
  <c r="AR37" i="1"/>
  <c r="AP37" i="1"/>
  <c r="AR68" i="1"/>
  <c r="AP68" i="1"/>
  <c r="AR66" i="1"/>
  <c r="AP66" i="1"/>
  <c r="AP67" i="1"/>
  <c r="AR67" i="1"/>
  <c r="AR51" i="1"/>
  <c r="AP51" i="1"/>
  <c r="AP43" i="1"/>
  <c r="AR43" i="1"/>
  <c r="AP24" i="1"/>
  <c r="AP23" i="1"/>
  <c r="AR23" i="1"/>
  <c r="AR29" i="1"/>
  <c r="AP29" i="1"/>
  <c r="AP63" i="1"/>
  <c r="AR63" i="1"/>
  <c r="AR33" i="1"/>
  <c r="AP33" i="1"/>
  <c r="AR49" i="1"/>
  <c r="AP49" i="1"/>
  <c r="AP69" i="1"/>
  <c r="AR69" i="1"/>
  <c r="AR56" i="1"/>
  <c r="AP56" i="1"/>
  <c r="AP50" i="1"/>
  <c r="AP35" i="1"/>
  <c r="AR35" i="1"/>
  <c r="AP19" i="1"/>
  <c r="AR19" i="1"/>
  <c r="AR36" i="1"/>
  <c r="AP36" i="1"/>
  <c r="U55" i="1"/>
  <c r="W55" i="1"/>
  <c r="T55" i="1"/>
  <c r="V55" i="1"/>
  <c r="U64" i="1"/>
  <c r="W64" i="1"/>
  <c r="U52" i="1"/>
  <c r="W52" i="1"/>
  <c r="U30" i="1"/>
  <c r="W30" i="1"/>
  <c r="T30" i="1"/>
  <c r="V30" i="1"/>
  <c r="U16" i="1"/>
  <c r="W16" i="1"/>
  <c r="T16" i="1"/>
  <c r="V16" i="1"/>
  <c r="U53" i="1"/>
  <c r="W53" i="1"/>
  <c r="T53" i="1"/>
  <c r="V53" i="1"/>
  <c r="U71" i="1"/>
  <c r="W71" i="1"/>
  <c r="U23" i="1"/>
  <c r="W23" i="1"/>
  <c r="U39" i="1"/>
  <c r="W39" i="1"/>
  <c r="T39" i="1"/>
  <c r="V39" i="1"/>
  <c r="T13" i="1"/>
  <c r="V13" i="1"/>
  <c r="U29" i="1"/>
  <c r="W29" i="1"/>
  <c r="T29" i="1"/>
  <c r="V29" i="1"/>
  <c r="U54" i="1"/>
  <c r="W54" i="1"/>
  <c r="T54" i="1"/>
  <c r="V54" i="1"/>
  <c r="U73" i="1"/>
  <c r="W73" i="1"/>
  <c r="T73" i="1"/>
  <c r="V73" i="1"/>
  <c r="U63" i="1"/>
  <c r="W63" i="1"/>
  <c r="T63" i="1"/>
  <c r="V63" i="1"/>
  <c r="U60" i="1"/>
  <c r="W60" i="1"/>
  <c r="T60" i="1"/>
  <c r="V60" i="1"/>
  <c r="U42" i="1"/>
  <c r="W42" i="1"/>
  <c r="T42" i="1"/>
  <c r="V42" i="1"/>
  <c r="U33" i="1"/>
  <c r="W33" i="1"/>
  <c r="T33" i="1"/>
  <c r="V33" i="1"/>
  <c r="T41" i="1"/>
  <c r="V41" i="1"/>
  <c r="T34" i="1"/>
  <c r="V34" i="1"/>
  <c r="T12" i="1"/>
  <c r="V12" i="1"/>
  <c r="T38" i="1"/>
  <c r="V38" i="1"/>
  <c r="T74" i="1"/>
  <c r="V74" i="1"/>
  <c r="U49" i="1"/>
  <c r="W49" i="1"/>
  <c r="T49" i="1"/>
  <c r="V49" i="1"/>
  <c r="U58" i="1"/>
  <c r="W58" i="1"/>
  <c r="T58" i="1"/>
  <c r="V58" i="1"/>
  <c r="U22" i="1"/>
  <c r="W22" i="1"/>
  <c r="T22" i="1"/>
  <c r="V22" i="1"/>
  <c r="U26" i="1"/>
  <c r="W26" i="1"/>
  <c r="T26" i="1"/>
  <c r="V26" i="1"/>
  <c r="T40" i="1"/>
  <c r="V40" i="1"/>
  <c r="U37" i="1"/>
  <c r="W37" i="1"/>
  <c r="T37" i="1"/>
  <c r="V37" i="1"/>
  <c r="U68" i="1"/>
  <c r="W68" i="1"/>
  <c r="T68" i="1"/>
  <c r="V68" i="1"/>
  <c r="W72" i="1"/>
  <c r="U66" i="1"/>
  <c r="W66" i="1"/>
  <c r="T66" i="1"/>
  <c r="V66" i="1"/>
  <c r="U67" i="1"/>
  <c r="W67" i="1"/>
  <c r="T67" i="1"/>
  <c r="V67" i="1"/>
  <c r="U51" i="1"/>
  <c r="W51" i="1"/>
  <c r="T51" i="1"/>
  <c r="V51" i="1"/>
  <c r="U43" i="1"/>
  <c r="W43" i="1"/>
  <c r="T43" i="1"/>
  <c r="V43" i="1"/>
  <c r="T32" i="1"/>
  <c r="V32" i="1"/>
  <c r="W46" i="1"/>
  <c r="U69" i="1"/>
  <c r="W69" i="1"/>
  <c r="T69" i="1"/>
  <c r="V69" i="1"/>
  <c r="U56" i="1"/>
  <c r="W56" i="1"/>
  <c r="T56" i="1"/>
  <c r="V56" i="1"/>
  <c r="T44" i="1"/>
  <c r="V44" i="1"/>
  <c r="T27" i="1"/>
  <c r="V27" i="1"/>
  <c r="U48" i="1"/>
  <c r="W48" i="1"/>
  <c r="T48" i="1"/>
  <c r="V48" i="1"/>
  <c r="U25" i="1"/>
  <c r="W25" i="1"/>
  <c r="T25" i="1"/>
  <c r="V25" i="1"/>
  <c r="T65" i="1"/>
  <c r="V65" i="1"/>
  <c r="T31" i="1"/>
  <c r="V31" i="1"/>
  <c r="U35" i="1"/>
  <c r="W35" i="1"/>
  <c r="T35" i="1"/>
  <c r="V35" i="1"/>
  <c r="U19" i="1"/>
  <c r="W19" i="1"/>
  <c r="T19" i="1"/>
  <c r="V19" i="1"/>
  <c r="U36" i="1"/>
  <c r="W36" i="1"/>
  <c r="T36" i="1"/>
  <c r="V36" i="1"/>
  <c r="J69" i="1"/>
  <c r="L69" i="1"/>
  <c r="K69" i="1"/>
  <c r="M69" i="1"/>
  <c r="K48" i="1"/>
  <c r="M48" i="1"/>
  <c r="J48" i="1"/>
  <c r="L48" i="1"/>
  <c r="J25" i="1"/>
  <c r="L25" i="1"/>
  <c r="K25" i="1"/>
  <c r="M25" i="1"/>
  <c r="K62" i="1"/>
  <c r="M62" i="1"/>
  <c r="J47" i="1"/>
  <c r="L47" i="1"/>
  <c r="K35" i="1"/>
  <c r="M35" i="1"/>
  <c r="J35" i="1"/>
  <c r="L35" i="1"/>
  <c r="K19" i="1"/>
  <c r="M19" i="1"/>
  <c r="J19" i="1"/>
  <c r="L19" i="1"/>
  <c r="J36" i="1"/>
  <c r="L36" i="1"/>
  <c r="K36" i="1"/>
  <c r="M36" i="1"/>
  <c r="K21" i="1"/>
  <c r="M21" i="1"/>
  <c r="K38" i="1"/>
  <c r="M38" i="1"/>
  <c r="J55" i="1"/>
  <c r="L55" i="1"/>
  <c r="K55" i="1"/>
  <c r="M55" i="1"/>
  <c r="J74" i="1"/>
  <c r="L74" i="1"/>
  <c r="K64" i="1"/>
  <c r="M64" i="1"/>
  <c r="J64" i="1"/>
  <c r="L64" i="1"/>
  <c r="K61" i="1"/>
  <c r="M61" i="1"/>
  <c r="J52" i="1"/>
  <c r="L52" i="1"/>
  <c r="K52" i="1"/>
  <c r="M52" i="1"/>
  <c r="J30" i="1"/>
  <c r="L30" i="1"/>
  <c r="K30" i="1"/>
  <c r="M30" i="1"/>
  <c r="J16" i="1"/>
  <c r="L16" i="1"/>
  <c r="K16" i="1"/>
  <c r="M16" i="1"/>
  <c r="J53" i="1"/>
  <c r="L53" i="1"/>
  <c r="K53" i="1"/>
  <c r="M53" i="1"/>
  <c r="K56" i="1"/>
  <c r="M56" i="1"/>
  <c r="J56" i="1"/>
  <c r="L56" i="1"/>
  <c r="K44" i="1"/>
  <c r="M44" i="1"/>
  <c r="J44" i="1"/>
  <c r="L44" i="1"/>
  <c r="J27" i="1"/>
  <c r="L27" i="1"/>
  <c r="J70" i="1"/>
  <c r="L70" i="1"/>
  <c r="J65" i="1"/>
  <c r="L65" i="1"/>
  <c r="K71" i="1"/>
  <c r="M71" i="1"/>
  <c r="J59" i="1"/>
  <c r="L59" i="1"/>
  <c r="K23" i="1"/>
  <c r="M23" i="1"/>
  <c r="K39" i="1"/>
  <c r="M39" i="1"/>
  <c r="J39" i="1"/>
  <c r="L39" i="1"/>
  <c r="J11" i="1"/>
  <c r="L11" i="1"/>
  <c r="J13" i="1"/>
  <c r="L13" i="1"/>
  <c r="K29" i="1"/>
  <c r="M29" i="1"/>
  <c r="J29" i="1"/>
  <c r="L29" i="1"/>
  <c r="J54" i="1"/>
  <c r="L54" i="1"/>
  <c r="K54" i="1"/>
  <c r="M54" i="1"/>
  <c r="J73" i="1"/>
  <c r="L73" i="1"/>
  <c r="K73" i="1"/>
  <c r="M73" i="1"/>
  <c r="J63" i="1"/>
  <c r="L63" i="1"/>
  <c r="K63" i="1"/>
  <c r="M63" i="1"/>
  <c r="J60" i="1"/>
  <c r="L60" i="1"/>
  <c r="K60" i="1"/>
  <c r="M60" i="1"/>
  <c r="J42" i="1"/>
  <c r="L42" i="1"/>
  <c r="K42" i="1"/>
  <c r="M42" i="1"/>
  <c r="K33" i="1"/>
  <c r="M33" i="1"/>
  <c r="J33" i="1"/>
  <c r="L33" i="1"/>
  <c r="J41" i="1"/>
  <c r="L41" i="1"/>
  <c r="J34" i="1"/>
  <c r="L34" i="1"/>
  <c r="K34" i="1"/>
  <c r="M34" i="1"/>
  <c r="K12" i="1"/>
  <c r="M12" i="1"/>
  <c r="J12" i="1"/>
  <c r="L12" i="1"/>
  <c r="J49" i="1"/>
  <c r="L49" i="1"/>
  <c r="K49" i="1"/>
  <c r="M49" i="1"/>
  <c r="J58" i="1"/>
  <c r="L58" i="1"/>
  <c r="K58" i="1"/>
  <c r="M58" i="1"/>
  <c r="J22" i="1"/>
  <c r="L22" i="1"/>
  <c r="K22" i="1"/>
  <c r="M22" i="1"/>
  <c r="J26" i="1"/>
  <c r="L26" i="1"/>
  <c r="K26" i="1"/>
  <c r="M26" i="1"/>
  <c r="K40" i="1"/>
  <c r="M40" i="1"/>
  <c r="J40" i="1"/>
  <c r="L40" i="1"/>
  <c r="J37" i="1"/>
  <c r="L37" i="1"/>
  <c r="K37" i="1"/>
  <c r="M37" i="1"/>
  <c r="J68" i="1"/>
  <c r="L68" i="1"/>
  <c r="K68" i="1"/>
  <c r="M68" i="1"/>
  <c r="K72" i="1"/>
  <c r="M72" i="1"/>
  <c r="K66" i="1"/>
  <c r="M66" i="1"/>
  <c r="J66" i="1"/>
  <c r="L66" i="1"/>
  <c r="J67" i="1"/>
  <c r="L67" i="1"/>
  <c r="K67" i="1"/>
  <c r="M67" i="1"/>
  <c r="J51" i="1"/>
  <c r="L51" i="1"/>
  <c r="K51" i="1"/>
  <c r="M51" i="1"/>
  <c r="K43" i="1"/>
  <c r="M43" i="1"/>
  <c r="J43" i="1"/>
  <c r="L43" i="1"/>
  <c r="K32" i="1"/>
  <c r="M32" i="1"/>
  <c r="J32" i="1"/>
  <c r="L32" i="1"/>
  <c r="J24" i="1"/>
  <c r="L24" i="1"/>
  <c r="J46" i="1"/>
  <c r="L46" i="1"/>
  <c r="AL67" i="1"/>
  <c r="AL68" i="1"/>
  <c r="AL69" i="1"/>
  <c r="AL70" i="1"/>
  <c r="AL71" i="1"/>
  <c r="AL72" i="1"/>
  <c r="AL73" i="1"/>
  <c r="AL74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11" i="1"/>
  <c r="AL12" i="1"/>
  <c r="AR18" i="1"/>
  <c r="U18" i="1"/>
  <c r="W18" i="1"/>
  <c r="AP18" i="1"/>
  <c r="T21" i="1"/>
  <c r="V21" i="1"/>
  <c r="J21" i="1"/>
  <c r="L21" i="1"/>
  <c r="AR70" i="1"/>
  <c r="U70" i="1"/>
  <c r="W70" i="1"/>
  <c r="U50" i="1"/>
  <c r="W50" i="1"/>
  <c r="K50" i="1"/>
  <c r="M50" i="1"/>
  <c r="T24" i="1"/>
  <c r="V24" i="1"/>
  <c r="T28" i="1"/>
  <c r="V28" i="1"/>
  <c r="K28" i="1"/>
  <c r="M28" i="1"/>
  <c r="AR62" i="1"/>
  <c r="U62" i="1"/>
  <c r="W62" i="1"/>
  <c r="AP62" i="1"/>
  <c r="U31" i="1"/>
  <c r="W31" i="1"/>
  <c r="J31" i="1"/>
  <c r="L31" i="1"/>
  <c r="AR20" i="1"/>
  <c r="U20" i="1"/>
  <c r="W20" i="1"/>
  <c r="AP20" i="1"/>
  <c r="K18" i="1"/>
  <c r="M18" i="1"/>
  <c r="T18" i="1"/>
  <c r="V18" i="1"/>
  <c r="AR50" i="1"/>
  <c r="AR24" i="1"/>
  <c r="AR28" i="1"/>
  <c r="AR71" i="1"/>
  <c r="T71" i="1"/>
  <c r="V71" i="1"/>
  <c r="J71" i="1"/>
  <c r="L71" i="1"/>
  <c r="AP71" i="1"/>
  <c r="T23" i="1"/>
  <c r="V23" i="1"/>
  <c r="J23" i="1"/>
  <c r="L23" i="1"/>
  <c r="T11" i="1"/>
  <c r="V11" i="1"/>
  <c r="AP11" i="1"/>
  <c r="K11" i="1"/>
  <c r="M11" i="1"/>
  <c r="AR11" i="1"/>
  <c r="AR38" i="1"/>
  <c r="U38" i="1"/>
  <c r="W38" i="1"/>
  <c r="AP38" i="1"/>
  <c r="U14" i="1"/>
  <c r="W14" i="1"/>
  <c r="J14" i="1"/>
  <c r="L14" i="1"/>
  <c r="U57" i="1"/>
  <c r="W57" i="1"/>
  <c r="K57" i="1"/>
  <c r="M57" i="1"/>
  <c r="U74" i="1"/>
  <c r="W74" i="1"/>
  <c r="K74" i="1"/>
  <c r="M74" i="1"/>
  <c r="AP61" i="1"/>
  <c r="T61" i="1"/>
  <c r="V61" i="1"/>
  <c r="J61" i="1"/>
  <c r="L61" i="1"/>
  <c r="AR61" i="1"/>
  <c r="AP15" i="1"/>
  <c r="T15" i="1"/>
  <c r="V15" i="1"/>
  <c r="J15" i="1"/>
  <c r="L15" i="1"/>
  <c r="AR15" i="1"/>
  <c r="K46" i="1"/>
  <c r="M46" i="1"/>
  <c r="K24" i="1"/>
  <c r="M24" i="1"/>
  <c r="J72" i="1"/>
  <c r="L72" i="1"/>
  <c r="K59" i="1"/>
  <c r="M59" i="1"/>
  <c r="K65" i="1"/>
  <c r="M65" i="1"/>
  <c r="J57" i="1"/>
  <c r="L57" i="1"/>
  <c r="K15" i="1"/>
  <c r="M15" i="1"/>
  <c r="K14" i="1"/>
  <c r="M14" i="1"/>
  <c r="J38" i="1"/>
  <c r="L38" i="1"/>
  <c r="J50" i="1"/>
  <c r="L50" i="1"/>
  <c r="J62" i="1"/>
  <c r="L62" i="1"/>
  <c r="T50" i="1"/>
  <c r="V50" i="1"/>
  <c r="T70" i="1"/>
  <c r="V70" i="1"/>
  <c r="T20" i="1"/>
  <c r="V20" i="1"/>
  <c r="AR31" i="1"/>
  <c r="AR65" i="1"/>
  <c r="AP46" i="1"/>
  <c r="AP59" i="1"/>
  <c r="AR64" i="1"/>
  <c r="AR21" i="1"/>
  <c r="AR40" i="1"/>
  <c r="U40" i="1"/>
  <c r="W40" i="1"/>
  <c r="AP40" i="1"/>
  <c r="AP13" i="1"/>
  <c r="U13" i="1"/>
  <c r="W13" i="1"/>
  <c r="K13" i="1"/>
  <c r="M13" i="1"/>
  <c r="AR13" i="1"/>
  <c r="T45" i="1"/>
  <c r="V45" i="1"/>
  <c r="J45" i="1"/>
  <c r="L45" i="1"/>
  <c r="AP17" i="1"/>
  <c r="U17" i="1"/>
  <c r="W17" i="1"/>
  <c r="AR17" i="1"/>
  <c r="AP47" i="1"/>
  <c r="U47" i="1"/>
  <c r="W47" i="1"/>
  <c r="AR47" i="1"/>
  <c r="J20" i="1"/>
  <c r="L20" i="1"/>
  <c r="J17" i="1"/>
  <c r="L17" i="1"/>
  <c r="K45" i="1"/>
  <c r="M45" i="1"/>
  <c r="K47" i="1"/>
  <c r="M47" i="1"/>
  <c r="T62" i="1"/>
  <c r="V62" i="1"/>
  <c r="U28" i="1"/>
  <c r="W28" i="1"/>
  <c r="K20" i="1"/>
  <c r="M20" i="1"/>
  <c r="K70" i="1"/>
  <c r="M70" i="1"/>
  <c r="J28" i="1"/>
  <c r="L28" i="1"/>
  <c r="J18" i="1"/>
  <c r="L18" i="1"/>
  <c r="K31" i="1"/>
  <c r="M31" i="1"/>
  <c r="T47" i="1"/>
  <c r="V47" i="1"/>
  <c r="T57" i="1"/>
  <c r="V57" i="1"/>
  <c r="T46" i="1"/>
  <c r="V46" i="1"/>
  <c r="T72" i="1"/>
  <c r="V72" i="1"/>
  <c r="T14" i="1"/>
  <c r="V14" i="1"/>
  <c r="T17" i="1"/>
  <c r="V17" i="1"/>
  <c r="U11" i="1"/>
  <c r="W11" i="1"/>
  <c r="U59" i="1"/>
  <c r="W59" i="1"/>
  <c r="U15" i="1"/>
  <c r="W15" i="1"/>
  <c r="U61" i="1"/>
  <c r="W61" i="1"/>
  <c r="U21" i="1"/>
  <c r="W21" i="1"/>
  <c r="U45" i="1"/>
  <c r="W45" i="1"/>
  <c r="AP31" i="1"/>
  <c r="AP65" i="1"/>
  <c r="AR46" i="1"/>
  <c r="AP52" i="1"/>
  <c r="AP21" i="1"/>
  <c r="AP45" i="1"/>
  <c r="AR44" i="1"/>
  <c r="U44" i="1"/>
  <c r="W44" i="1"/>
  <c r="AR27" i="1"/>
  <c r="U27" i="1"/>
  <c r="W27" i="1"/>
  <c r="K27" i="1"/>
  <c r="M27" i="1"/>
  <c r="AP27" i="1"/>
  <c r="AR32" i="1"/>
  <c r="U32" i="1"/>
  <c r="W32" i="1"/>
  <c r="U41" i="1"/>
  <c r="W41" i="1"/>
  <c r="K41" i="1"/>
  <c r="M41" i="1"/>
  <c r="AR34" i="1"/>
  <c r="U34" i="1"/>
  <c r="W34" i="1"/>
  <c r="AP34" i="1"/>
  <c r="AR12" i="1"/>
  <c r="U12" i="1"/>
  <c r="W12" i="1"/>
  <c r="AP12" i="1"/>
</calcChain>
</file>

<file path=xl/sharedStrings.xml><?xml version="1.0" encoding="utf-8"?>
<sst xmlns="http://schemas.openxmlformats.org/spreadsheetml/2006/main" count="773" uniqueCount="226">
  <si>
    <t>Year ending Dec of 2012</t>
  </si>
  <si>
    <t>Year ending Dec of 2013</t>
  </si>
  <si>
    <t>Property Id</t>
  </si>
  <si>
    <t>Property Name</t>
  </si>
  <si>
    <t>Year Ending</t>
  </si>
  <si>
    <t>ENERGY STAR Score</t>
  </si>
  <si>
    <t>Site Energy Use (kBtu)</t>
  </si>
  <si>
    <t>Site EUI (kBtu/ft²)</t>
  </si>
  <si>
    <t>Source Energy Use (kBtu)</t>
  </si>
  <si>
    <t>Source EUI (kBtu/ft²)</t>
  </si>
  <si>
    <t>Indoor Water Intensity (All Water Sources) (gal/ft²)</t>
  </si>
  <si>
    <t>ENERGY STAR Certification - Last Approval Date</t>
  </si>
  <si>
    <t>Recycling Rate</t>
  </si>
  <si>
    <t>Improvement in Energy Consumption 2012-2013 Site</t>
  </si>
  <si>
    <t>Improvement in Energy Consumption 2012-2013 Source</t>
  </si>
  <si>
    <t>Water Use (All Water Sources) (kgal)</t>
  </si>
  <si>
    <t>2489</t>
  </si>
  <si>
    <t>08/28/2014</t>
  </si>
  <si>
    <t>13559</t>
  </si>
  <si>
    <t>01/04/2013</t>
  </si>
  <si>
    <t>13644</t>
  </si>
  <si>
    <t>01/10/2013</t>
  </si>
  <si>
    <t>13757</t>
  </si>
  <si>
    <t>06/20/2013</t>
  </si>
  <si>
    <t>13811</t>
  </si>
  <si>
    <t>16810</t>
  </si>
  <si>
    <t>Not Available</t>
  </si>
  <si>
    <t>04/04/2014</t>
  </si>
  <si>
    <t>23587</t>
  </si>
  <si>
    <t>23648</t>
  </si>
  <si>
    <t>23669</t>
  </si>
  <si>
    <t>24674</t>
  </si>
  <si>
    <t>1032866</t>
  </si>
  <si>
    <t>1045751</t>
  </si>
  <si>
    <t>1045752</t>
  </si>
  <si>
    <t>1045959</t>
  </si>
  <si>
    <t>1092893</t>
  </si>
  <si>
    <t>11/19/2014</t>
  </si>
  <si>
    <t>N/A</t>
  </si>
  <si>
    <t>1114203</t>
  </si>
  <si>
    <t>12/12/2013</t>
  </si>
  <si>
    <t>1161593</t>
  </si>
  <si>
    <t>1161594</t>
  </si>
  <si>
    <t>1161596</t>
  </si>
  <si>
    <t>1193492</t>
  </si>
  <si>
    <t>01/11/2014</t>
  </si>
  <si>
    <t>1193495</t>
  </si>
  <si>
    <t>1193496</t>
  </si>
  <si>
    <t>01/13/2014</t>
  </si>
  <si>
    <t>1193498</t>
  </si>
  <si>
    <t>12/28/2013</t>
  </si>
  <si>
    <t>1266530</t>
  </si>
  <si>
    <t>1269211</t>
  </si>
  <si>
    <t>01/19/2012</t>
  </si>
  <si>
    <t>1331324</t>
  </si>
  <si>
    <t>08/16/2013</t>
  </si>
  <si>
    <t>1331380</t>
  </si>
  <si>
    <t>09/04/2013</t>
  </si>
  <si>
    <t>1335467</t>
  </si>
  <si>
    <t>09/12/2013</t>
  </si>
  <si>
    <t>1335891</t>
  </si>
  <si>
    <t>1406489</t>
  </si>
  <si>
    <t>1406495</t>
  </si>
  <si>
    <t>1447034</t>
  </si>
  <si>
    <t>11/07/2013</t>
  </si>
  <si>
    <t>1447043</t>
  </si>
  <si>
    <t>11/20/2013</t>
  </si>
  <si>
    <t>1453538</t>
  </si>
  <si>
    <t>06/24/2013</t>
  </si>
  <si>
    <t>1491413</t>
  </si>
  <si>
    <t>1714125</t>
  </si>
  <si>
    <t>2407481</t>
  </si>
  <si>
    <t>2407487</t>
  </si>
  <si>
    <t>2407505</t>
  </si>
  <si>
    <t>2407537</t>
  </si>
  <si>
    <t>2407539</t>
  </si>
  <si>
    <t>2407613</t>
  </si>
  <si>
    <t>2675055</t>
  </si>
  <si>
    <t>04/02/2014</t>
  </si>
  <si>
    <t>2893487</t>
  </si>
  <si>
    <t>3174302</t>
  </si>
  <si>
    <t>3453086</t>
  </si>
  <si>
    <t>3524793</t>
  </si>
  <si>
    <t>3525005</t>
  </si>
  <si>
    <t>3525485</t>
  </si>
  <si>
    <t>3526095</t>
  </si>
  <si>
    <t>3526097</t>
  </si>
  <si>
    <t>3526108</t>
  </si>
  <si>
    <t>3526112</t>
  </si>
  <si>
    <t>3526114</t>
  </si>
  <si>
    <t>3526116</t>
  </si>
  <si>
    <t>3526117</t>
  </si>
  <si>
    <t>3526125</t>
  </si>
  <si>
    <t>3526143</t>
  </si>
  <si>
    <t>3526160</t>
  </si>
  <si>
    <t>3526163</t>
  </si>
  <si>
    <t>3952394</t>
  </si>
  <si>
    <t>4082795</t>
  </si>
  <si>
    <t>4082796</t>
  </si>
  <si>
    <t>4082797</t>
  </si>
  <si>
    <t>No Current Year Ending Date</t>
  </si>
  <si>
    <t>1. Most Energy Efficient Building in 2014 (Based on lowest EUI) and Energy Star Score</t>
  </si>
  <si>
    <t>3. Most improved building in Energy Efficiency between 2012 &amp; 2013 calendar year (Based on overall energy consumption reduction on Energy Star Portfolio Manager normalized by occupancy changes)</t>
  </si>
  <si>
    <t>5. Most improved building in Water Efficiency between 2012 &amp; 2013 (Based on overall water consumption reduction normalized by occupancy changes)</t>
  </si>
  <si>
    <t>2013 FTE</t>
  </si>
  <si>
    <t>2012 FTE</t>
  </si>
  <si>
    <t>FTE Adjustment</t>
  </si>
  <si>
    <t>Site 
Energy Use</t>
  </si>
  <si>
    <t>Source 
Energy Use</t>
  </si>
  <si>
    <t>Energy Use</t>
  </si>
  <si>
    <t>Energy Use Difference</t>
  </si>
  <si>
    <t>Water Consumption Difference</t>
  </si>
  <si>
    <t>Improvement in Indoor Water Intensity 2012-2013</t>
  </si>
  <si>
    <t xml:space="preserve">Improvement in Water Consumption 2012-2013
</t>
  </si>
  <si>
    <t>Water Consumption</t>
  </si>
  <si>
    <t>Indoor Water Intensity</t>
  </si>
  <si>
    <t>All Water Consump</t>
  </si>
  <si>
    <t>EoY 2012 Occupancy</t>
  </si>
  <si>
    <t>ESPM Order</t>
  </si>
  <si>
    <t>Occu % Change</t>
  </si>
  <si>
    <t>EoY 2013 Occupancy</t>
  </si>
  <si>
    <t>Occupancy ADJUSTED 2013</t>
  </si>
  <si>
    <t>Most Energy Efficient Building in 2014 (Based on Energy Star Score and lowest EUI)</t>
  </si>
  <si>
    <t>2013, 2012, 2011, 2010, 2009, 2008, 2007, 2006, 2005, 2004, 2003, 2002, 2001, 2000, 1999</t>
  </si>
  <si>
    <t>2013</t>
  </si>
  <si>
    <t>2014, 2013, 2011, 2010, 2008, 2007, 2006, 2005, 2004, 2003, 2002</t>
  </si>
  <si>
    <t>2014, 2013, 2011, 2009, 2008</t>
  </si>
  <si>
    <t>2013, 2012, 2011, 2010, 2009, 2007, 2002</t>
  </si>
  <si>
    <t>2013, 2012, 2011, 2010, 2009, 2008, 2007, 2005, 2004, 2003</t>
  </si>
  <si>
    <t>2013, 2012, 2009, 2008, 2005, 2004, 2003</t>
  </si>
  <si>
    <t>2012</t>
  </si>
  <si>
    <t>2013, 2011, 2009, 2008</t>
  </si>
  <si>
    <t>2013, 2011, 2010, 2008</t>
  </si>
  <si>
    <t>2013, 2011, 2009, 2008, 2001</t>
  </si>
  <si>
    <t>2013, 2012, 2011, 2009, 2008</t>
  </si>
  <si>
    <t>2014, 2012, 2011</t>
  </si>
  <si>
    <t>ENERGY STAR Certification - Year(s) Certified</t>
  </si>
  <si>
    <t>2014 Label</t>
  </si>
  <si>
    <t>2013 Label</t>
  </si>
  <si>
    <t>Top 5 Buildings with the Highest Energy Star Scores (Need to have 2014 Energy Star Labels in place)</t>
  </si>
  <si>
    <t>Most improved building in Energy Efficiency between 2012 - 2013 (Based on overall energy consumption reduction on ESPM normalized by occupancy changes)</t>
  </si>
  <si>
    <t>Order based on Occupancy Adjusted % Change</t>
  </si>
  <si>
    <t>Most improved in Water Efficiency between 2012 - 2013 (Based on overall water consumption reduction normalized by occupancy changes)</t>
  </si>
  <si>
    <t>Current Site Energy Use (kBtu)</t>
  </si>
  <si>
    <t>Current Source Energy Use (kBtu)</t>
  </si>
  <si>
    <t>Current Indoor Water Intensity (All Water Sources) (gal/ft²)</t>
  </si>
  <si>
    <t>Normalize at 2012 Occupancy</t>
  </si>
  <si>
    <t>Normalize at 100% Occupancy</t>
  </si>
  <si>
    <t>Norm @ 2012 Occ</t>
  </si>
  <si>
    <t>Norm @ 100% Occ</t>
  </si>
  <si>
    <t>2. Top 5 Buildings with the Highest Energy Star Scores (The top 5 buildings also need to have their 2014 Energy Star Labels in place)</t>
  </si>
  <si>
    <t>Building 1</t>
  </si>
  <si>
    <t>Building 2</t>
  </si>
  <si>
    <t>Building 3</t>
  </si>
  <si>
    <t>Building 4</t>
  </si>
  <si>
    <t>Building 5</t>
  </si>
  <si>
    <t>Building 6</t>
  </si>
  <si>
    <t>Building 7</t>
  </si>
  <si>
    <t>Building 8</t>
  </si>
  <si>
    <t>Building 9</t>
  </si>
  <si>
    <t>Building 10</t>
  </si>
  <si>
    <t>Building 11</t>
  </si>
  <si>
    <t>Building 12</t>
  </si>
  <si>
    <t>Building 13</t>
  </si>
  <si>
    <t>Building 14</t>
  </si>
  <si>
    <t>Building 15</t>
  </si>
  <si>
    <t>Building 16</t>
  </si>
  <si>
    <t>Building 17</t>
  </si>
  <si>
    <t>Building 18</t>
  </si>
  <si>
    <t>Building 19</t>
  </si>
  <si>
    <t>Building 20</t>
  </si>
  <si>
    <t>Building 21</t>
  </si>
  <si>
    <t>Building 22</t>
  </si>
  <si>
    <t>Building 23</t>
  </si>
  <si>
    <t>Building 24</t>
  </si>
  <si>
    <t>Building 25</t>
  </si>
  <si>
    <t>Building 26</t>
  </si>
  <si>
    <t>Building 27</t>
  </si>
  <si>
    <t>Building 28</t>
  </si>
  <si>
    <t>Building 29</t>
  </si>
  <si>
    <t>Building 30</t>
  </si>
  <si>
    <t>Building 31</t>
  </si>
  <si>
    <t>Building 32</t>
  </si>
  <si>
    <t>Building 33</t>
  </si>
  <si>
    <t>Building 34</t>
  </si>
  <si>
    <t>Building 35</t>
  </si>
  <si>
    <t>Building 36</t>
  </si>
  <si>
    <t>Building 37</t>
  </si>
  <si>
    <t>Building 38</t>
  </si>
  <si>
    <t>Building 39</t>
  </si>
  <si>
    <t>Building 40</t>
  </si>
  <si>
    <t>Building 41</t>
  </si>
  <si>
    <t>Building 42</t>
  </si>
  <si>
    <t>Building 43</t>
  </si>
  <si>
    <t>Building 44</t>
  </si>
  <si>
    <t>Building 45</t>
  </si>
  <si>
    <t>Building 46</t>
  </si>
  <si>
    <t>Building 47</t>
  </si>
  <si>
    <t>Building 48</t>
  </si>
  <si>
    <t>Building 49</t>
  </si>
  <si>
    <t>Building 50</t>
  </si>
  <si>
    <t>Building 51</t>
  </si>
  <si>
    <t>Building 52</t>
  </si>
  <si>
    <t>Building 53</t>
  </si>
  <si>
    <t>Building 54</t>
  </si>
  <si>
    <t>Building 55</t>
  </si>
  <si>
    <t>Building 56</t>
  </si>
  <si>
    <t>Building 57</t>
  </si>
  <si>
    <t>Building 58</t>
  </si>
  <si>
    <t>Building 59</t>
  </si>
  <si>
    <t>Building 60</t>
  </si>
  <si>
    <t>Building 61</t>
  </si>
  <si>
    <t>Building 62</t>
  </si>
  <si>
    <t>Building 63</t>
  </si>
  <si>
    <t>Building Name</t>
  </si>
  <si>
    <t>SAMPLE</t>
  </si>
  <si>
    <t xml:space="preserve">Summary </t>
  </si>
  <si>
    <t xml:space="preserve">Portfolio Name: </t>
  </si>
  <si>
    <t>Annual Sustainability Awards: Data Compilation</t>
  </si>
  <si>
    <t>Most Water Efficient Building in 2014 for Indoor Plumbing Fixtures (Based on water use per sf)</t>
  </si>
  <si>
    <t xml:space="preserve">Year: </t>
  </si>
  <si>
    <t>4. Most Water Efficient Building in 2014 for Indoor Plumbing Fixtures (Based on  water use per sf)</t>
  </si>
  <si>
    <t xml:space="preserve">6. Building with Highest Recycling Rate </t>
  </si>
  <si>
    <t>Formulas - Do not type in the blue cells</t>
  </si>
  <si>
    <t>Proposed property for this award category:</t>
  </si>
  <si>
    <t xml:space="preserve">Building with Highest Recycling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</si>
</sst>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2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7E3BC"/>
        <bgColor indexed="64"/>
      </patternFill>
    </fill>
    <fill>
      <patternFill patternType="solid">
        <fgColor rgb="FFE5B9B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21" applyNumberFormat="0" applyFont="0" applyFill="0" applyAlignment="0" applyProtection="0"/>
    <xf numFmtId="0" fontId="6" fillId="0" borderId="21" applyNumberFormat="0" applyFont="0" applyFill="0" applyAlignment="0" applyProtection="0"/>
    <xf numFmtId="0" fontId="6" fillId="0" borderId="21" applyNumberFormat="0" applyFont="0" applyFill="0" applyAlignment="0" applyProtection="0"/>
  </cellStyleXfs>
  <cellXfs count="18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164" fontId="0" fillId="2" borderId="2" xfId="1" applyNumberFormat="1" applyFont="1" applyFill="1" applyBorder="1"/>
    <xf numFmtId="164" fontId="0" fillId="3" borderId="2" xfId="1" applyNumberFormat="1" applyFont="1" applyFill="1" applyBorder="1"/>
    <xf numFmtId="164" fontId="0" fillId="0" borderId="2" xfId="1" applyNumberFormat="1" applyFont="1" applyBorder="1" applyAlignment="1">
      <alignment horizontal="right"/>
    </xf>
    <xf numFmtId="164" fontId="0" fillId="4" borderId="2" xfId="1" applyNumberFormat="1" applyFont="1" applyFill="1" applyBorder="1"/>
    <xf numFmtId="0" fontId="3" fillId="0" borderId="15" xfId="0" applyFont="1" applyBorder="1" applyAlignment="1">
      <alignment horizontal="center" vertical="center" wrapText="1"/>
    </xf>
    <xf numFmtId="164" fontId="0" fillId="2" borderId="15" xfId="1" applyNumberFormat="1" applyFont="1" applyFill="1" applyBorder="1"/>
    <xf numFmtId="164" fontId="0" fillId="3" borderId="15" xfId="1" applyNumberFormat="1" applyFont="1" applyFill="1" applyBorder="1"/>
    <xf numFmtId="164" fontId="0" fillId="0" borderId="15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0" fontId="5" fillId="0" borderId="15" xfId="0" applyFont="1" applyBorder="1" applyAlignment="1">
      <alignment horizontal="center" vertical="center" wrapText="1"/>
    </xf>
    <xf numFmtId="0" fontId="3" fillId="0" borderId="0" xfId="0" applyFont="1" applyFill="1"/>
    <xf numFmtId="10" fontId="0" fillId="0" borderId="0" xfId="2" applyNumberFormat="1" applyFont="1" applyFill="1" applyBorder="1"/>
    <xf numFmtId="0" fontId="0" fillId="0" borderId="0" xfId="0" applyFill="1" applyBorder="1" applyAlignment="1">
      <alignment wrapText="1"/>
    </xf>
    <xf numFmtId="9" fontId="0" fillId="0" borderId="0" xfId="2" applyFont="1"/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7" fillId="0" borderId="0" xfId="0" applyFont="1"/>
    <xf numFmtId="0" fontId="0" fillId="0" borderId="1" xfId="0" applyBorder="1" applyAlignment="1">
      <alignment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right"/>
    </xf>
    <xf numFmtId="10" fontId="0" fillId="0" borderId="0" xfId="0" applyNumberFormat="1" applyFill="1" applyBorder="1"/>
    <xf numFmtId="9" fontId="0" fillId="0" borderId="0" xfId="2" applyFont="1" applyFill="1" applyBorder="1"/>
    <xf numFmtId="0" fontId="0" fillId="0" borderId="24" xfId="0" applyBorder="1" applyAlignment="1">
      <alignment wrapText="1"/>
    </xf>
    <xf numFmtId="0" fontId="0" fillId="5" borderId="2" xfId="0" applyFill="1" applyBorder="1"/>
    <xf numFmtId="0" fontId="0" fillId="5" borderId="15" xfId="0" applyFill="1" applyBorder="1"/>
    <xf numFmtId="0" fontId="0" fillId="5" borderId="4" xfId="0" applyFill="1" applyBorder="1"/>
    <xf numFmtId="0" fontId="0" fillId="5" borderId="17" xfId="0" applyFill="1" applyBorder="1"/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Fill="1" applyBorder="1" applyAlignment="1">
      <alignment wrapText="1"/>
    </xf>
    <xf numFmtId="0" fontId="0" fillId="0" borderId="27" xfId="0" applyFill="1" applyBorder="1" applyAlignment="1">
      <alignment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6" borderId="15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37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38" xfId="0" applyFill="1" applyBorder="1" applyAlignment="1">
      <alignment wrapText="1"/>
    </xf>
    <xf numFmtId="10" fontId="0" fillId="0" borderId="14" xfId="2" applyNumberFormat="1" applyFont="1" applyFill="1" applyBorder="1"/>
    <xf numFmtId="10" fontId="0" fillId="0" borderId="2" xfId="2" applyNumberFormat="1" applyFont="1" applyFill="1" applyBorder="1"/>
    <xf numFmtId="10" fontId="0" fillId="0" borderId="16" xfId="2" applyNumberFormat="1" applyFont="1" applyFill="1" applyBorder="1"/>
    <xf numFmtId="10" fontId="0" fillId="0" borderId="4" xfId="2" applyNumberFormat="1" applyFont="1" applyFill="1" applyBorder="1"/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10" fontId="0" fillId="0" borderId="15" xfId="2" applyNumberFormat="1" applyFont="1" applyFill="1" applyBorder="1"/>
    <xf numFmtId="10" fontId="0" fillId="0" borderId="17" xfId="2" applyNumberFormat="1" applyFont="1" applyFill="1" applyBorder="1"/>
    <xf numFmtId="0" fontId="0" fillId="7" borderId="11" xfId="0" applyFill="1" applyBorder="1"/>
    <xf numFmtId="0" fontId="2" fillId="7" borderId="13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46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wrapText="1"/>
    </xf>
    <xf numFmtId="0" fontId="0" fillId="7" borderId="12" xfId="0" applyFill="1" applyBorder="1" applyAlignment="1">
      <alignment wrapText="1"/>
    </xf>
    <xf numFmtId="9" fontId="0" fillId="7" borderId="13" xfId="2" applyFont="1" applyFill="1" applyBorder="1" applyAlignment="1">
      <alignment wrapText="1"/>
    </xf>
    <xf numFmtId="0" fontId="0" fillId="7" borderId="14" xfId="0" applyFill="1" applyBorder="1"/>
    <xf numFmtId="0" fontId="0" fillId="7" borderId="16" xfId="0" applyFill="1" applyBorder="1"/>
    <xf numFmtId="0" fontId="0" fillId="7" borderId="15" xfId="0" applyFill="1" applyBorder="1" applyAlignment="1">
      <alignment wrapText="1"/>
    </xf>
    <xf numFmtId="0" fontId="0" fillId="0" borderId="52" xfId="0" applyBorder="1"/>
    <xf numFmtId="0" fontId="12" fillId="0" borderId="0" xfId="0" applyFont="1" applyAlignment="1">
      <alignment vertical="center"/>
    </xf>
    <xf numFmtId="0" fontId="8" fillId="0" borderId="14" xfId="0" applyFont="1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10" fontId="0" fillId="0" borderId="29" xfId="2" applyNumberFormat="1" applyFont="1" applyFill="1" applyBorder="1"/>
    <xf numFmtId="10" fontId="0" fillId="0" borderId="30" xfId="2" applyNumberFormat="1" applyFont="1" applyFill="1" applyBorder="1"/>
    <xf numFmtId="0" fontId="2" fillId="0" borderId="25" xfId="0" applyFont="1" applyFill="1" applyBorder="1" applyAlignment="1">
      <alignment horizontal="center" vertical="center" wrapText="1"/>
    </xf>
    <xf numFmtId="0" fontId="0" fillId="0" borderId="53" xfId="0" applyFill="1" applyBorder="1" applyAlignment="1"/>
    <xf numFmtId="0" fontId="0" fillId="0" borderId="32" xfId="0" applyFill="1" applyBorder="1" applyAlignment="1"/>
    <xf numFmtId="0" fontId="0" fillId="9" borderId="15" xfId="0" applyFill="1" applyBorder="1" applyAlignment="1">
      <alignment wrapText="1"/>
    </xf>
    <xf numFmtId="0" fontId="0" fillId="9" borderId="30" xfId="0" applyFill="1" applyBorder="1" applyAlignment="1">
      <alignment wrapText="1"/>
    </xf>
    <xf numFmtId="0" fontId="0" fillId="0" borderId="45" xfId="0" applyFill="1" applyBorder="1" applyAlignment="1">
      <alignment wrapText="1"/>
    </xf>
    <xf numFmtId="10" fontId="0" fillId="0" borderId="39" xfId="0" applyNumberFormat="1" applyFill="1" applyBorder="1" applyAlignment="1">
      <alignment horizontal="center"/>
    </xf>
    <xf numFmtId="0" fontId="14" fillId="0" borderId="0" xfId="0" applyFont="1"/>
    <xf numFmtId="0" fontId="0" fillId="0" borderId="14" xfId="0" applyFill="1" applyBorder="1"/>
    <xf numFmtId="0" fontId="0" fillId="0" borderId="2" xfId="0" applyFill="1" applyBorder="1"/>
    <xf numFmtId="0" fontId="8" fillId="0" borderId="27" xfId="0" applyFont="1" applyFill="1" applyBorder="1" applyAlignment="1">
      <alignment wrapText="1"/>
    </xf>
    <xf numFmtId="10" fontId="15" fillId="0" borderId="34" xfId="0" applyNumberFormat="1" applyFont="1" applyFill="1" applyBorder="1"/>
    <xf numFmtId="2" fontId="10" fillId="0" borderId="14" xfId="5" applyNumberFormat="1" applyFont="1" applyFill="1" applyBorder="1" applyAlignment="1">
      <alignment horizontal="right" vertical="center"/>
    </xf>
    <xf numFmtId="2" fontId="10" fillId="0" borderId="2" xfId="5" applyNumberFormat="1" applyFont="1" applyFill="1" applyBorder="1" applyAlignment="1">
      <alignment horizontal="right" vertical="center"/>
    </xf>
    <xf numFmtId="2" fontId="8" fillId="0" borderId="14" xfId="0" applyNumberFormat="1" applyFont="1" applyFill="1" applyBorder="1" applyAlignment="1">
      <alignment horizontal="right" vertical="center"/>
    </xf>
    <xf numFmtId="2" fontId="8" fillId="0" borderId="2" xfId="0" applyNumberFormat="1" applyFont="1" applyFill="1" applyBorder="1" applyAlignment="1">
      <alignment horizontal="right" vertical="center"/>
    </xf>
    <xf numFmtId="0" fontId="0" fillId="0" borderId="16" xfId="0" applyFill="1" applyBorder="1"/>
    <xf numFmtId="0" fontId="0" fillId="0" borderId="4" xfId="0" applyFill="1" applyBorder="1"/>
    <xf numFmtId="0" fontId="0" fillId="0" borderId="28" xfId="0" applyFill="1" applyBorder="1" applyAlignment="1">
      <alignment wrapText="1"/>
    </xf>
    <xf numFmtId="10" fontId="15" fillId="0" borderId="35" xfId="0" applyNumberFormat="1" applyFont="1" applyFill="1" applyBorder="1"/>
    <xf numFmtId="2" fontId="8" fillId="0" borderId="16" xfId="0" applyNumberFormat="1" applyFont="1" applyFill="1" applyBorder="1" applyAlignment="1">
      <alignment horizontal="right" vertical="center"/>
    </xf>
    <xf numFmtId="2" fontId="8" fillId="0" borderId="4" xfId="0" applyNumberFormat="1" applyFont="1" applyFill="1" applyBorder="1" applyAlignment="1">
      <alignment horizontal="right" vertical="center"/>
    </xf>
    <xf numFmtId="0" fontId="8" fillId="0" borderId="45" xfId="0" applyFont="1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0" fillId="10" borderId="43" xfId="0" applyFill="1" applyBorder="1" applyAlignment="1">
      <alignment wrapText="1"/>
    </xf>
    <xf numFmtId="10" fontId="0" fillId="10" borderId="14" xfId="2" applyNumberFormat="1" applyFont="1" applyFill="1" applyBorder="1"/>
    <xf numFmtId="10" fontId="0" fillId="10" borderId="2" xfId="2" applyNumberFormat="1" applyFont="1" applyFill="1" applyBorder="1"/>
    <xf numFmtId="10" fontId="8" fillId="10" borderId="2" xfId="2" applyNumberFormat="1" applyFont="1" applyFill="1" applyBorder="1"/>
    <xf numFmtId="10" fontId="8" fillId="10" borderId="15" xfId="2" applyNumberFormat="1" applyFont="1" applyFill="1" applyBorder="1"/>
    <xf numFmtId="10" fontId="0" fillId="10" borderId="15" xfId="2" applyNumberFormat="1" applyFont="1" applyFill="1" applyBorder="1"/>
    <xf numFmtId="10" fontId="0" fillId="10" borderId="16" xfId="2" applyNumberFormat="1" applyFont="1" applyFill="1" applyBorder="1"/>
    <xf numFmtId="10" fontId="0" fillId="10" borderId="4" xfId="2" applyNumberFormat="1" applyFont="1" applyFill="1" applyBorder="1"/>
    <xf numFmtId="10" fontId="0" fillId="10" borderId="17" xfId="2" applyNumberFormat="1" applyFont="1" applyFill="1" applyBorder="1"/>
    <xf numFmtId="0" fontId="0" fillId="10" borderId="4" xfId="0" applyFill="1" applyBorder="1" applyAlignment="1">
      <alignment wrapText="1"/>
    </xf>
    <xf numFmtId="0" fontId="0" fillId="10" borderId="54" xfId="0" applyFill="1" applyBorder="1" applyAlignment="1">
      <alignment wrapText="1"/>
    </xf>
    <xf numFmtId="10" fontId="8" fillId="10" borderId="4" xfId="2" applyNumberFormat="1" applyFont="1" applyFill="1" applyBorder="1"/>
    <xf numFmtId="10" fontId="8" fillId="10" borderId="17" xfId="2" applyNumberFormat="1" applyFont="1" applyFill="1" applyBorder="1"/>
    <xf numFmtId="10" fontId="8" fillId="10" borderId="15" xfId="2" applyNumberFormat="1" applyFont="1" applyFill="1" applyBorder="1" applyAlignment="1">
      <alignment horizontal="right" vertical="center"/>
    </xf>
    <xf numFmtId="10" fontId="11" fillId="10" borderId="17" xfId="2" applyNumberFormat="1" applyFont="1" applyFill="1" applyBorder="1"/>
    <xf numFmtId="0" fontId="16" fillId="0" borderId="0" xfId="0" applyFont="1" applyAlignment="1"/>
    <xf numFmtId="0" fontId="0" fillId="10" borderId="2" xfId="0" applyFill="1" applyBorder="1"/>
    <xf numFmtId="0" fontId="3" fillId="10" borderId="2" xfId="0" applyFont="1" applyFill="1" applyBorder="1"/>
    <xf numFmtId="0" fontId="3" fillId="0" borderId="0" xfId="0" applyFont="1" applyBorder="1"/>
    <xf numFmtId="0" fontId="0" fillId="0" borderId="55" xfId="0" applyBorder="1" applyAlignment="1">
      <alignment wrapText="1"/>
    </xf>
    <xf numFmtId="0" fontId="0" fillId="0" borderId="58" xfId="0" applyBorder="1" applyAlignment="1">
      <alignment wrapText="1"/>
    </xf>
    <xf numFmtId="0" fontId="0" fillId="10" borderId="30" xfId="0" applyFill="1" applyBorder="1"/>
    <xf numFmtId="0" fontId="0" fillId="10" borderId="57" xfId="0" applyFill="1" applyBorder="1"/>
    <xf numFmtId="0" fontId="0" fillId="10" borderId="17" xfId="0" applyFill="1" applyBorder="1"/>
    <xf numFmtId="0" fontId="0" fillId="10" borderId="29" xfId="0" applyFill="1" applyBorder="1" applyAlignment="1">
      <alignment horizontal="center"/>
    </xf>
    <xf numFmtId="0" fontId="0" fillId="10" borderId="56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3" fillId="0" borderId="0" xfId="0" applyFont="1"/>
    <xf numFmtId="0" fontId="18" fillId="0" borderId="0" xfId="0" applyFont="1"/>
    <xf numFmtId="0" fontId="8" fillId="7" borderId="3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13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wrapText="1"/>
    </xf>
    <xf numFmtId="0" fontId="0" fillId="0" borderId="3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6">
    <cellStyle name="Comma" xfId="1" builtinId="3"/>
    <cellStyle name="EvenBodyShade" xfId="4"/>
    <cellStyle name="Normal" xfId="0" builtinId="0"/>
    <cellStyle name="OddBodyShade" xfId="3"/>
    <cellStyle name="OddBodyShade 2" xfId="5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FFC775"/>
      <color rgb="FFCCCCFF"/>
      <color rgb="FFD7E3BC"/>
      <color rgb="FFFFFF93"/>
      <color rgb="FF8497B0"/>
      <color rgb="FFF7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7"/>
  <sheetViews>
    <sheetView tabSelected="1" zoomScale="70" zoomScaleNormal="70" workbookViewId="0">
      <pane xSplit="2" ySplit="10" topLeftCell="C14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5" x14ac:dyDescent="0.25"/>
  <cols>
    <col min="1" max="1" width="4.7109375" customWidth="1"/>
    <col min="2" max="2" width="21.28515625" customWidth="1"/>
    <col min="3" max="3" width="12.28515625" customWidth="1"/>
    <col min="4" max="4" width="13" customWidth="1"/>
    <col min="5" max="5" width="12.28515625" customWidth="1"/>
    <col min="6" max="6" width="19.7109375" bestFit="1" customWidth="1"/>
    <col min="7" max="7" width="18.42578125" bestFit="1" customWidth="1"/>
    <col min="8" max="8" width="19.7109375" bestFit="1" customWidth="1"/>
    <col min="9" max="9" width="22.140625" bestFit="1" customWidth="1"/>
    <col min="10" max="10" width="17.28515625" bestFit="1" customWidth="1"/>
    <col min="11" max="11" width="19.7109375" bestFit="1" customWidth="1"/>
    <col min="12" max="13" width="16" style="4" customWidth="1"/>
    <col min="14" max="14" width="15.7109375" style="33" customWidth="1"/>
    <col min="15" max="15" width="15.7109375" style="4" customWidth="1"/>
    <col min="16" max="16" width="15" customWidth="1"/>
    <col min="17" max="17" width="14.42578125" customWidth="1"/>
    <col min="18" max="18" width="14.7109375" customWidth="1"/>
    <col min="19" max="19" width="13.42578125" customWidth="1"/>
    <col min="20" max="20" width="14.140625" style="33" customWidth="1"/>
    <col min="21" max="21" width="15.28515625" style="33" customWidth="1"/>
    <col min="22" max="22" width="15.42578125" customWidth="1"/>
    <col min="23" max="25" width="16" style="4" customWidth="1"/>
    <col min="26" max="26" width="14.85546875" customWidth="1"/>
    <col min="27" max="27" width="19" customWidth="1"/>
    <col min="28" max="28" width="13.7109375" bestFit="1" customWidth="1"/>
    <col min="29" max="29" width="14" customWidth="1"/>
    <col min="30" max="30" width="11.42578125" customWidth="1"/>
    <col min="31" max="31" width="19.85546875" customWidth="1"/>
    <col min="32" max="32" width="16.85546875" hidden="1" customWidth="1"/>
    <col min="33" max="33" width="17" hidden="1" customWidth="1"/>
    <col min="34" max="34" width="12" hidden="1" customWidth="1"/>
    <col min="35" max="35" width="13.28515625" hidden="1" customWidth="1"/>
    <col min="36" max="37" width="9.140625" hidden="1" customWidth="1"/>
    <col min="38" max="39" width="14.140625" style="28" hidden="1" customWidth="1"/>
    <col min="40" max="40" width="19.7109375" hidden="1" customWidth="1"/>
    <col min="41" max="41" width="16.140625" style="33" hidden="1" customWidth="1"/>
    <col min="42" max="42" width="17" style="33" hidden="1" customWidth="1"/>
    <col min="43" max="43" width="17.140625" style="33" hidden="1" customWidth="1"/>
    <col min="44" max="44" width="23.7109375" style="33" hidden="1" customWidth="1"/>
  </cols>
  <sheetData>
    <row r="1" spans="1:45" ht="26.25" x14ac:dyDescent="0.35">
      <c r="A1" s="140" t="s">
        <v>218</v>
      </c>
      <c r="B1" s="95"/>
      <c r="C1" s="5"/>
      <c r="AA1" s="6"/>
    </row>
    <row r="2" spans="1:45" s="33" customFormat="1" ht="26.25" x14ac:dyDescent="0.35">
      <c r="A2" s="140" t="s">
        <v>217</v>
      </c>
      <c r="B2" s="95"/>
      <c r="C2" s="5"/>
      <c r="L2" s="4"/>
      <c r="M2" s="4"/>
      <c r="O2" s="4"/>
      <c r="W2" s="4"/>
      <c r="X2" s="4"/>
      <c r="Y2" s="4"/>
      <c r="AA2" s="6"/>
      <c r="AL2" s="28"/>
      <c r="AM2" s="28"/>
    </row>
    <row r="3" spans="1:45" s="33" customFormat="1" ht="26.25" x14ac:dyDescent="0.35">
      <c r="A3" s="140" t="s">
        <v>220</v>
      </c>
      <c r="B3" s="95"/>
      <c r="C3" s="5"/>
      <c r="L3" s="4"/>
      <c r="M3" s="4"/>
      <c r="O3" s="4"/>
      <c r="W3" s="4"/>
      <c r="X3" s="4"/>
      <c r="Y3" s="4"/>
      <c r="AA3" s="6"/>
      <c r="AL3" s="28"/>
      <c r="AM3" s="28"/>
    </row>
    <row r="4" spans="1:45" s="33" customFormat="1" x14ac:dyDescent="0.25">
      <c r="C4" s="5"/>
      <c r="L4" s="4"/>
      <c r="M4" s="4"/>
      <c r="O4" s="4"/>
      <c r="W4" s="4"/>
      <c r="X4" s="4"/>
      <c r="Y4" s="4"/>
      <c r="AA4" s="6"/>
      <c r="AL4" s="28"/>
      <c r="AM4" s="28"/>
    </row>
    <row r="5" spans="1:45" x14ac:dyDescent="0.25">
      <c r="A5" s="143"/>
      <c r="B5" s="33"/>
      <c r="C5" s="4"/>
      <c r="AD5" s="1"/>
    </row>
    <row r="6" spans="1:45" s="33" customFormat="1" x14ac:dyDescent="0.25">
      <c r="A6" s="141"/>
      <c r="B6" s="158" t="s">
        <v>223</v>
      </c>
      <c r="C6" s="4"/>
      <c r="L6" s="4"/>
      <c r="M6" s="4"/>
      <c r="O6" s="4"/>
      <c r="W6" s="4"/>
      <c r="X6" s="4"/>
      <c r="Y6" s="4"/>
      <c r="AD6" s="1"/>
      <c r="AL6" s="28"/>
      <c r="AM6" s="28"/>
    </row>
    <row r="7" spans="1:45" s="33" customFormat="1" ht="15.75" thickBot="1" x14ac:dyDescent="0.3">
      <c r="B7" s="5"/>
      <c r="C7" s="4"/>
      <c r="L7" s="4"/>
      <c r="M7" s="4"/>
      <c r="O7" s="4"/>
      <c r="W7" s="4"/>
      <c r="X7" s="4"/>
      <c r="Y7" s="4"/>
      <c r="AD7" s="1"/>
      <c r="AL7" s="28"/>
      <c r="AM7" s="28"/>
    </row>
    <row r="8" spans="1:45" ht="15.75" thickBot="1" x14ac:dyDescent="0.3">
      <c r="C8" s="4"/>
      <c r="F8" s="165" t="s">
        <v>109</v>
      </c>
      <c r="G8" s="166"/>
      <c r="H8" s="166"/>
      <c r="I8" s="166"/>
      <c r="J8" s="166"/>
      <c r="K8" s="166"/>
      <c r="L8" s="166"/>
      <c r="M8" s="166"/>
      <c r="N8" s="166"/>
      <c r="O8" s="166"/>
      <c r="P8" s="169" t="s">
        <v>114</v>
      </c>
      <c r="Q8" s="170"/>
      <c r="R8" s="170"/>
      <c r="S8" s="170"/>
      <c r="T8" s="170"/>
      <c r="U8" s="170"/>
      <c r="V8" s="170"/>
      <c r="W8" s="170"/>
      <c r="X8" s="170"/>
      <c r="Y8" s="171"/>
      <c r="AD8" s="1"/>
    </row>
    <row r="9" spans="1:45" ht="15.75" thickBot="1" x14ac:dyDescent="0.3">
      <c r="F9" s="172" t="s">
        <v>0</v>
      </c>
      <c r="G9" s="173"/>
      <c r="H9" s="173" t="s">
        <v>1</v>
      </c>
      <c r="I9" s="173"/>
      <c r="J9" s="177" t="s">
        <v>146</v>
      </c>
      <c r="K9" s="175"/>
      <c r="L9" s="174" t="s">
        <v>146</v>
      </c>
      <c r="M9" s="176"/>
      <c r="N9" s="159" t="s">
        <v>147</v>
      </c>
      <c r="O9" s="160"/>
      <c r="P9" s="174" t="s">
        <v>0</v>
      </c>
      <c r="Q9" s="175"/>
      <c r="R9" s="175" t="s">
        <v>1</v>
      </c>
      <c r="S9" s="175"/>
      <c r="T9" s="173" t="s">
        <v>121</v>
      </c>
      <c r="U9" s="177"/>
      <c r="V9" s="167" t="s">
        <v>146</v>
      </c>
      <c r="W9" s="168"/>
      <c r="X9" s="177" t="s">
        <v>147</v>
      </c>
      <c r="Y9" s="178"/>
      <c r="AO9" s="161" t="s">
        <v>110</v>
      </c>
      <c r="AP9" s="162"/>
      <c r="AQ9" s="163" t="s">
        <v>111</v>
      </c>
      <c r="AR9" s="164"/>
    </row>
    <row r="10" spans="1:45" ht="90" customHeight="1" x14ac:dyDescent="0.25">
      <c r="A10" s="70" t="s">
        <v>118</v>
      </c>
      <c r="B10" s="71" t="s">
        <v>3</v>
      </c>
      <c r="C10" s="72" t="s">
        <v>5</v>
      </c>
      <c r="D10" s="73" t="s">
        <v>7</v>
      </c>
      <c r="E10" s="74" t="s">
        <v>9</v>
      </c>
      <c r="F10" s="75" t="s">
        <v>6</v>
      </c>
      <c r="G10" s="76" t="s">
        <v>8</v>
      </c>
      <c r="H10" s="76" t="s">
        <v>6</v>
      </c>
      <c r="I10" s="76" t="s">
        <v>8</v>
      </c>
      <c r="J10" s="77" t="s">
        <v>6</v>
      </c>
      <c r="K10" s="78" t="s">
        <v>8</v>
      </c>
      <c r="L10" s="79" t="s">
        <v>107</v>
      </c>
      <c r="M10" s="77" t="s">
        <v>108</v>
      </c>
      <c r="N10" s="80" t="s">
        <v>107</v>
      </c>
      <c r="O10" s="81" t="s">
        <v>108</v>
      </c>
      <c r="P10" s="75" t="s">
        <v>10</v>
      </c>
      <c r="Q10" s="76" t="s">
        <v>15</v>
      </c>
      <c r="R10" s="76" t="s">
        <v>10</v>
      </c>
      <c r="S10" s="76" t="s">
        <v>15</v>
      </c>
      <c r="T10" s="82" t="s">
        <v>115</v>
      </c>
      <c r="U10" s="83" t="s">
        <v>116</v>
      </c>
      <c r="V10" s="84" t="s">
        <v>115</v>
      </c>
      <c r="W10" s="83" t="s">
        <v>116</v>
      </c>
      <c r="X10" s="77" t="s">
        <v>115</v>
      </c>
      <c r="Y10" s="85" t="s">
        <v>116</v>
      </c>
      <c r="Z10" s="74" t="s">
        <v>145</v>
      </c>
      <c r="AA10" s="86" t="s">
        <v>11</v>
      </c>
      <c r="AB10" s="87" t="s">
        <v>12</v>
      </c>
      <c r="AC10" s="88" t="s">
        <v>117</v>
      </c>
      <c r="AD10" s="89" t="s">
        <v>120</v>
      </c>
      <c r="AE10" s="90" t="s">
        <v>119</v>
      </c>
      <c r="AF10" s="29" t="s">
        <v>2</v>
      </c>
      <c r="AG10" s="7" t="s">
        <v>4</v>
      </c>
      <c r="AH10" s="8" t="s">
        <v>143</v>
      </c>
      <c r="AI10" s="8" t="s">
        <v>144</v>
      </c>
      <c r="AJ10" s="9" t="s">
        <v>105</v>
      </c>
      <c r="AK10" s="11" t="s">
        <v>104</v>
      </c>
      <c r="AL10" s="12" t="s">
        <v>106</v>
      </c>
      <c r="AM10" s="34" t="s">
        <v>11</v>
      </c>
      <c r="AN10" s="34" t="s">
        <v>136</v>
      </c>
      <c r="AO10" s="9" t="s">
        <v>13</v>
      </c>
      <c r="AP10" s="18" t="s">
        <v>14</v>
      </c>
      <c r="AQ10" s="13" t="s">
        <v>112</v>
      </c>
      <c r="AR10" s="24" t="s">
        <v>113</v>
      </c>
    </row>
    <row r="11" spans="1:45" ht="30" customHeight="1" x14ac:dyDescent="0.25">
      <c r="A11" s="91">
        <v>1</v>
      </c>
      <c r="B11" s="93" t="s">
        <v>151</v>
      </c>
      <c r="C11" s="123">
        <v>77</v>
      </c>
      <c r="D11" s="54">
        <v>68.7</v>
      </c>
      <c r="E11" s="58">
        <v>215.7</v>
      </c>
      <c r="F11" s="109">
        <v>26987590.699999999</v>
      </c>
      <c r="G11" s="110">
        <v>84741034.700000003</v>
      </c>
      <c r="H11" s="110">
        <v>40574575.600000001</v>
      </c>
      <c r="I11" s="110">
        <v>127404167.3</v>
      </c>
      <c r="J11" s="124">
        <f t="shared" ref="J11:J42" si="0">H11*(1-IF(($AE11)="",0,($AE11)))</f>
        <v>38668491.051848345</v>
      </c>
      <c r="K11" s="125">
        <f t="shared" ref="K11:K42" si="1">I11*(1-IF(($AE11)="",0,($AE11)))</f>
        <v>121419061.8227499</v>
      </c>
      <c r="L11" s="126">
        <f t="shared" ref="L11:L42" si="2">IFERROR((J11-F11)/F11,"")</f>
        <v>0.43282486686921429</v>
      </c>
      <c r="M11" s="127">
        <f t="shared" ref="M11:M42" si="3">IFERROR((K11-G11)/G11,"")</f>
        <v>0.43282486758153654</v>
      </c>
      <c r="N11" s="128">
        <f>IFERROR(IFERROR(H11/$AD11*IFERROR($AC11/F11,$AD11/F11)-1,H11/F11),"")</f>
        <v>0.43599391583377423</v>
      </c>
      <c r="O11" s="129">
        <f>IFERROR(IFERROR(I11/$AD11*IFERROR($AC11/G11,$AD11/G11)-1,I11/G11),"")</f>
        <v>0.43599391654767183</v>
      </c>
      <c r="P11" s="109">
        <v>14.94</v>
      </c>
      <c r="Q11" s="110">
        <v>9943</v>
      </c>
      <c r="R11" s="110">
        <v>15.41</v>
      </c>
      <c r="S11" s="110">
        <v>10253</v>
      </c>
      <c r="T11" s="124">
        <f t="shared" ref="T11:T42" si="4">R11*(1-IF(($AE11)="",0,($AE11)))</f>
        <v>14.686079602739776</v>
      </c>
      <c r="U11" s="125">
        <f t="shared" ref="U11:U42" si="5">S11*(1-IF(($AE11)="",0,($AE11)))</f>
        <v>9771.3416071960364</v>
      </c>
      <c r="V11" s="126">
        <f t="shared" ref="V11:V31" si="6">IFERROR((T11-P11)/P11,"")</f>
        <v>-1.6996010526119393E-2</v>
      </c>
      <c r="W11" s="127">
        <f t="shared" ref="W11:W31" si="7">IFERROR((U11-Q11)/Q11,"")</f>
        <v>-1.726424547963025E-2</v>
      </c>
      <c r="X11" s="127">
        <f>IFERROR(IFERROR(R11/$AD11*IFERROR($AC11/P11,$AD11/P11)-1,R11/P11),"")</f>
        <v>-1.4821852436717076E-2</v>
      </c>
      <c r="Y11" s="130">
        <f>IFERROR(IFERROR(S11/$AD11*IFERROR($AC11/Q11,$AD11/Q11)-1,S11/Q11),"")</f>
        <v>-1.509068065861785E-2</v>
      </c>
      <c r="Z11" s="58">
        <v>17.88</v>
      </c>
      <c r="AA11" s="111" t="s">
        <v>123</v>
      </c>
      <c r="AB11" s="112">
        <v>0.45</v>
      </c>
      <c r="AC11" s="113">
        <v>83.612700000000004</v>
      </c>
      <c r="AD11" s="114">
        <v>87.540599999999998</v>
      </c>
      <c r="AE11" s="138">
        <f t="shared" ref="AE11:AE42" si="8">IFERROR(((AD11-AC11)/AC11),"")</f>
        <v>4.6977313255043715E-2</v>
      </c>
      <c r="AF11" s="30" t="s">
        <v>16</v>
      </c>
      <c r="AG11" s="3">
        <v>41912</v>
      </c>
      <c r="AH11" s="2">
        <v>45713674</v>
      </c>
      <c r="AI11" s="2">
        <v>143540936.40000001</v>
      </c>
      <c r="AJ11" s="10">
        <v>1585</v>
      </c>
      <c r="AK11" s="10">
        <v>1585</v>
      </c>
      <c r="AL11" s="10">
        <f t="shared" ref="AL11:AL42" si="9">IFERROR((AK11-AJ11)/AJ11,0)</f>
        <v>0</v>
      </c>
      <c r="AM11" s="4" t="s">
        <v>17</v>
      </c>
      <c r="AN11" s="32" t="s">
        <v>123</v>
      </c>
      <c r="AO11" s="14">
        <f t="shared" ref="AO11:AO24" si="10">AF11-AD11</f>
        <v>2401.4594000000002</v>
      </c>
      <c r="AP11" s="19">
        <f t="shared" ref="AP11:AP24" si="11">AG11-AE11</f>
        <v>41911.953022686743</v>
      </c>
      <c r="AQ11" s="39">
        <f t="shared" ref="AQ11:AQ42" si="12">AF11-AD11</f>
        <v>2401.4594000000002</v>
      </c>
      <c r="AR11" s="40">
        <f t="shared" ref="AR11:AR42" si="13">AG11-AE11</f>
        <v>41911.953022686743</v>
      </c>
    </row>
    <row r="12" spans="1:45" ht="30" customHeight="1" x14ac:dyDescent="0.25">
      <c r="A12" s="91">
        <v>2</v>
      </c>
      <c r="B12" s="93" t="s">
        <v>152</v>
      </c>
      <c r="C12" s="57"/>
      <c r="D12" s="54"/>
      <c r="E12" s="58"/>
      <c r="F12" s="109"/>
      <c r="G12" s="110"/>
      <c r="H12" s="110"/>
      <c r="I12" s="110"/>
      <c r="J12" s="124">
        <f t="shared" si="0"/>
        <v>0</v>
      </c>
      <c r="K12" s="125">
        <f t="shared" si="1"/>
        <v>0</v>
      </c>
      <c r="L12" s="126" t="str">
        <f t="shared" si="2"/>
        <v/>
      </c>
      <c r="M12" s="127" t="str">
        <f t="shared" si="3"/>
        <v/>
      </c>
      <c r="N12" s="128" t="str">
        <f t="shared" ref="N12:N26" si="14">IFERROR(IFERROR(H12/$AD12*IFERROR($AC12/F12,$AD12/F12)-1,H12/F12),"")</f>
        <v/>
      </c>
      <c r="O12" s="129" t="str">
        <f t="shared" ref="O12:O26" si="15">IFERROR(IFERROR(I12/$AD12*IFERROR($AC12/G12,$AD12/G12)-1,I12/G12),"")</f>
        <v/>
      </c>
      <c r="P12" s="109"/>
      <c r="Q12" s="110"/>
      <c r="R12" s="110"/>
      <c r="S12" s="110"/>
      <c r="T12" s="124">
        <f t="shared" si="4"/>
        <v>0</v>
      </c>
      <c r="U12" s="125">
        <f t="shared" si="5"/>
        <v>0</v>
      </c>
      <c r="V12" s="126" t="str">
        <f t="shared" si="6"/>
        <v/>
      </c>
      <c r="W12" s="127" t="str">
        <f t="shared" si="7"/>
        <v/>
      </c>
      <c r="X12" s="127" t="str">
        <f t="shared" ref="X12:X17" si="16">IFERROR(IFERROR(R12/$AD12*IFERROR($AC12/P12,$AD12/P12)-1,R12/P12),"")</f>
        <v/>
      </c>
      <c r="Y12" s="130" t="str">
        <f t="shared" ref="Y12:Y17" si="17">IFERROR(IFERROR(S12/$AD12*IFERROR($AC12/Q12,$AD12/Q12)-1,S12/Q12),"")</f>
        <v/>
      </c>
      <c r="Z12" s="58"/>
      <c r="AA12" s="46"/>
      <c r="AB12" s="112"/>
      <c r="AC12" s="115"/>
      <c r="AD12" s="114"/>
      <c r="AE12" s="138" t="str">
        <f t="shared" si="8"/>
        <v/>
      </c>
      <c r="AF12" s="30" t="s">
        <v>18</v>
      </c>
      <c r="AG12" s="3">
        <v>41912</v>
      </c>
      <c r="AH12" s="2">
        <v>11049772.4</v>
      </c>
      <c r="AI12" s="2">
        <v>34696285.399999999</v>
      </c>
      <c r="AJ12" s="10">
        <v>397.34</v>
      </c>
      <c r="AK12" s="10">
        <v>407</v>
      </c>
      <c r="AL12" s="10">
        <f t="shared" si="9"/>
        <v>2.4311672622942631E-2</v>
      </c>
      <c r="AM12" s="4" t="s">
        <v>19</v>
      </c>
      <c r="AN12" s="32" t="s">
        <v>124</v>
      </c>
      <c r="AO12" s="15">
        <f t="shared" si="10"/>
        <v>13559</v>
      </c>
      <c r="AP12" s="20" t="e">
        <f t="shared" si="11"/>
        <v>#VALUE!</v>
      </c>
      <c r="AQ12" s="39">
        <f t="shared" si="12"/>
        <v>13559</v>
      </c>
      <c r="AR12" s="40" t="e">
        <f t="shared" si="13"/>
        <v>#VALUE!</v>
      </c>
      <c r="AS12" s="33"/>
    </row>
    <row r="13" spans="1:45" ht="30" customHeight="1" x14ac:dyDescent="0.25">
      <c r="A13" s="91">
        <v>3</v>
      </c>
      <c r="B13" s="93" t="s">
        <v>153</v>
      </c>
      <c r="C13" s="57"/>
      <c r="D13" s="54"/>
      <c r="E13" s="58"/>
      <c r="F13" s="109"/>
      <c r="G13" s="110"/>
      <c r="H13" s="110"/>
      <c r="I13" s="110"/>
      <c r="J13" s="124">
        <f t="shared" si="0"/>
        <v>0</v>
      </c>
      <c r="K13" s="125">
        <f t="shared" si="1"/>
        <v>0</v>
      </c>
      <c r="L13" s="126" t="str">
        <f t="shared" si="2"/>
        <v/>
      </c>
      <c r="M13" s="127" t="str">
        <f t="shared" si="3"/>
        <v/>
      </c>
      <c r="N13" s="128" t="str">
        <f t="shared" si="14"/>
        <v/>
      </c>
      <c r="O13" s="129" t="str">
        <f t="shared" si="15"/>
        <v/>
      </c>
      <c r="P13" s="109"/>
      <c r="Q13" s="110"/>
      <c r="R13" s="110"/>
      <c r="S13" s="110"/>
      <c r="T13" s="124">
        <f t="shared" si="4"/>
        <v>0</v>
      </c>
      <c r="U13" s="125">
        <f t="shared" si="5"/>
        <v>0</v>
      </c>
      <c r="V13" s="126" t="str">
        <f t="shared" si="6"/>
        <v/>
      </c>
      <c r="W13" s="127" t="str">
        <f t="shared" si="7"/>
        <v/>
      </c>
      <c r="X13" s="127" t="str">
        <f t="shared" si="16"/>
        <v/>
      </c>
      <c r="Y13" s="130" t="str">
        <f t="shared" si="17"/>
        <v/>
      </c>
      <c r="Z13" s="58"/>
      <c r="AA13" s="46"/>
      <c r="AB13" s="112"/>
      <c r="AC13" s="115"/>
      <c r="AD13" s="114"/>
      <c r="AE13" s="138" t="str">
        <f t="shared" si="8"/>
        <v/>
      </c>
      <c r="AF13" s="30" t="s">
        <v>20</v>
      </c>
      <c r="AG13" s="3">
        <v>41912</v>
      </c>
      <c r="AH13" s="2">
        <v>31606891.800000001</v>
      </c>
      <c r="AI13" s="2">
        <v>99245640.299999997</v>
      </c>
      <c r="AJ13" s="10">
        <v>1288.5</v>
      </c>
      <c r="AK13" s="10">
        <v>1288.5</v>
      </c>
      <c r="AL13" s="10">
        <f t="shared" si="9"/>
        <v>0</v>
      </c>
      <c r="AM13" s="4" t="s">
        <v>21</v>
      </c>
      <c r="AN13" s="32" t="s">
        <v>124</v>
      </c>
      <c r="AO13" s="14">
        <f t="shared" si="10"/>
        <v>13644</v>
      </c>
      <c r="AP13" s="19" t="e">
        <f t="shared" si="11"/>
        <v>#VALUE!</v>
      </c>
      <c r="AQ13" s="39">
        <f t="shared" si="12"/>
        <v>13644</v>
      </c>
      <c r="AR13" s="40" t="e">
        <f t="shared" si="13"/>
        <v>#VALUE!</v>
      </c>
      <c r="AS13" s="33"/>
    </row>
    <row r="14" spans="1:45" ht="30" customHeight="1" x14ac:dyDescent="0.25">
      <c r="A14" s="91">
        <v>4</v>
      </c>
      <c r="B14" s="93" t="s">
        <v>154</v>
      </c>
      <c r="C14" s="57"/>
      <c r="D14" s="54"/>
      <c r="E14" s="58"/>
      <c r="F14" s="109"/>
      <c r="G14" s="110"/>
      <c r="H14" s="110"/>
      <c r="I14" s="110"/>
      <c r="J14" s="124">
        <f t="shared" si="0"/>
        <v>0</v>
      </c>
      <c r="K14" s="125">
        <f t="shared" si="1"/>
        <v>0</v>
      </c>
      <c r="L14" s="126" t="str">
        <f t="shared" si="2"/>
        <v/>
      </c>
      <c r="M14" s="127" t="str">
        <f t="shared" si="3"/>
        <v/>
      </c>
      <c r="N14" s="128" t="str">
        <f t="shared" si="14"/>
        <v/>
      </c>
      <c r="O14" s="129" t="str">
        <f t="shared" si="15"/>
        <v/>
      </c>
      <c r="P14" s="109"/>
      <c r="Q14" s="110"/>
      <c r="R14" s="110"/>
      <c r="S14" s="110"/>
      <c r="T14" s="124">
        <f t="shared" si="4"/>
        <v>0</v>
      </c>
      <c r="U14" s="125">
        <f t="shared" si="5"/>
        <v>0</v>
      </c>
      <c r="V14" s="126" t="str">
        <f t="shared" si="6"/>
        <v/>
      </c>
      <c r="W14" s="127" t="str">
        <f t="shared" si="7"/>
        <v/>
      </c>
      <c r="X14" s="127" t="str">
        <f t="shared" si="16"/>
        <v/>
      </c>
      <c r="Y14" s="130" t="str">
        <f t="shared" si="17"/>
        <v/>
      </c>
      <c r="Z14" s="58"/>
      <c r="AA14" s="46"/>
      <c r="AB14" s="112"/>
      <c r="AC14" s="115"/>
      <c r="AD14" s="114"/>
      <c r="AE14" s="138" t="str">
        <f t="shared" si="8"/>
        <v/>
      </c>
      <c r="AF14" s="30" t="s">
        <v>22</v>
      </c>
      <c r="AG14" s="3">
        <v>41912</v>
      </c>
      <c r="AH14" s="2">
        <v>10817725.5</v>
      </c>
      <c r="AI14" s="2">
        <v>33967658</v>
      </c>
      <c r="AJ14" s="10">
        <v>479</v>
      </c>
      <c r="AK14" s="10">
        <v>479</v>
      </c>
      <c r="AL14" s="10">
        <f t="shared" si="9"/>
        <v>0</v>
      </c>
      <c r="AM14" s="4" t="s">
        <v>23</v>
      </c>
      <c r="AN14" s="32" t="s">
        <v>124</v>
      </c>
      <c r="AO14" s="14">
        <f t="shared" si="10"/>
        <v>13757</v>
      </c>
      <c r="AP14" s="19" t="e">
        <f t="shared" si="11"/>
        <v>#VALUE!</v>
      </c>
      <c r="AQ14" s="39">
        <f t="shared" si="12"/>
        <v>13757</v>
      </c>
      <c r="AR14" s="40" t="e">
        <f t="shared" si="13"/>
        <v>#VALUE!</v>
      </c>
      <c r="AS14" s="33"/>
    </row>
    <row r="15" spans="1:45" ht="30" customHeight="1" x14ac:dyDescent="0.25">
      <c r="A15" s="91">
        <v>5</v>
      </c>
      <c r="B15" s="93" t="s">
        <v>155</v>
      </c>
      <c r="C15" s="57"/>
      <c r="D15" s="54"/>
      <c r="E15" s="58"/>
      <c r="F15" s="109"/>
      <c r="G15" s="110"/>
      <c r="H15" s="110"/>
      <c r="I15" s="110"/>
      <c r="J15" s="124">
        <f t="shared" si="0"/>
        <v>0</v>
      </c>
      <c r="K15" s="125">
        <f t="shared" si="1"/>
        <v>0</v>
      </c>
      <c r="L15" s="126" t="str">
        <f t="shared" si="2"/>
        <v/>
      </c>
      <c r="M15" s="127" t="str">
        <f t="shared" si="3"/>
        <v/>
      </c>
      <c r="N15" s="128" t="str">
        <f t="shared" si="14"/>
        <v/>
      </c>
      <c r="O15" s="129" t="str">
        <f t="shared" si="15"/>
        <v/>
      </c>
      <c r="P15" s="109"/>
      <c r="Q15" s="110"/>
      <c r="R15" s="110"/>
      <c r="S15" s="110"/>
      <c r="T15" s="124">
        <f t="shared" si="4"/>
        <v>0</v>
      </c>
      <c r="U15" s="125">
        <f t="shared" si="5"/>
        <v>0</v>
      </c>
      <c r="V15" s="126" t="str">
        <f t="shared" si="6"/>
        <v/>
      </c>
      <c r="W15" s="127" t="str">
        <f t="shared" si="7"/>
        <v/>
      </c>
      <c r="X15" s="127" t="str">
        <f t="shared" si="16"/>
        <v/>
      </c>
      <c r="Y15" s="130" t="str">
        <f t="shared" si="17"/>
        <v/>
      </c>
      <c r="Z15" s="58"/>
      <c r="AA15" s="46"/>
      <c r="AB15" s="112"/>
      <c r="AC15" s="115"/>
      <c r="AD15" s="114"/>
      <c r="AE15" s="138" t="str">
        <f t="shared" si="8"/>
        <v/>
      </c>
      <c r="AF15" s="30" t="s">
        <v>24</v>
      </c>
      <c r="AG15" s="3">
        <v>41912</v>
      </c>
      <c r="AH15" s="2">
        <v>12534036.9</v>
      </c>
      <c r="AI15" s="2">
        <v>39356875.700000003</v>
      </c>
      <c r="AJ15" s="10">
        <v>914</v>
      </c>
      <c r="AK15" s="10">
        <v>914</v>
      </c>
      <c r="AL15" s="10">
        <f t="shared" si="9"/>
        <v>0</v>
      </c>
      <c r="AM15" s="4" t="s">
        <v>19</v>
      </c>
      <c r="AN15" s="32" t="s">
        <v>124</v>
      </c>
      <c r="AO15" s="14">
        <f t="shared" si="10"/>
        <v>13811</v>
      </c>
      <c r="AP15" s="19" t="e">
        <f t="shared" si="11"/>
        <v>#VALUE!</v>
      </c>
      <c r="AQ15" s="39">
        <f t="shared" si="12"/>
        <v>13811</v>
      </c>
      <c r="AR15" s="40" t="e">
        <f t="shared" si="13"/>
        <v>#VALUE!</v>
      </c>
      <c r="AS15" s="33"/>
    </row>
    <row r="16" spans="1:45" ht="30" customHeight="1" x14ac:dyDescent="0.25">
      <c r="A16" s="91">
        <v>6</v>
      </c>
      <c r="B16" s="93" t="s">
        <v>155</v>
      </c>
      <c r="C16" s="57"/>
      <c r="D16" s="54"/>
      <c r="E16" s="58"/>
      <c r="F16" s="109"/>
      <c r="G16" s="110"/>
      <c r="H16" s="110"/>
      <c r="I16" s="110"/>
      <c r="J16" s="124">
        <f t="shared" si="0"/>
        <v>0</v>
      </c>
      <c r="K16" s="125">
        <f t="shared" si="1"/>
        <v>0</v>
      </c>
      <c r="L16" s="126" t="str">
        <f t="shared" si="2"/>
        <v/>
      </c>
      <c r="M16" s="127" t="str">
        <f t="shared" si="3"/>
        <v/>
      </c>
      <c r="N16" s="128" t="str">
        <f t="shared" si="14"/>
        <v/>
      </c>
      <c r="O16" s="129" t="str">
        <f t="shared" si="15"/>
        <v/>
      </c>
      <c r="P16" s="109"/>
      <c r="Q16" s="110"/>
      <c r="R16" s="110"/>
      <c r="S16" s="110"/>
      <c r="T16" s="124">
        <f t="shared" si="4"/>
        <v>0</v>
      </c>
      <c r="U16" s="125">
        <f t="shared" si="5"/>
        <v>0</v>
      </c>
      <c r="V16" s="126" t="str">
        <f t="shared" si="6"/>
        <v/>
      </c>
      <c r="W16" s="127" t="str">
        <f t="shared" si="7"/>
        <v/>
      </c>
      <c r="X16" s="127" t="str">
        <f t="shared" si="16"/>
        <v/>
      </c>
      <c r="Y16" s="130" t="str">
        <f t="shared" si="17"/>
        <v/>
      </c>
      <c r="Z16" s="58"/>
      <c r="AA16" s="46"/>
      <c r="AB16" s="112"/>
      <c r="AC16" s="115"/>
      <c r="AD16" s="116"/>
      <c r="AE16" s="138" t="str">
        <f t="shared" si="8"/>
        <v/>
      </c>
      <c r="AF16" s="30" t="s">
        <v>25</v>
      </c>
      <c r="AG16" s="3">
        <v>41912</v>
      </c>
      <c r="AH16" s="2">
        <v>30967846</v>
      </c>
      <c r="AI16" s="2">
        <v>92139417.299999997</v>
      </c>
      <c r="AJ16" s="10">
        <v>3000</v>
      </c>
      <c r="AK16" s="10">
        <v>3000</v>
      </c>
      <c r="AL16" s="10">
        <f t="shared" si="9"/>
        <v>0</v>
      </c>
      <c r="AM16" s="4" t="s">
        <v>27</v>
      </c>
      <c r="AN16" s="32" t="s">
        <v>125</v>
      </c>
      <c r="AO16" s="15">
        <f t="shared" si="10"/>
        <v>16810</v>
      </c>
      <c r="AP16" s="20" t="e">
        <f t="shared" si="11"/>
        <v>#VALUE!</v>
      </c>
      <c r="AQ16" s="39">
        <f t="shared" si="12"/>
        <v>16810</v>
      </c>
      <c r="AR16" s="40" t="e">
        <f t="shared" si="13"/>
        <v>#VALUE!</v>
      </c>
      <c r="AS16" s="33"/>
    </row>
    <row r="17" spans="1:45" ht="30" customHeight="1" x14ac:dyDescent="0.25">
      <c r="A17" s="91">
        <v>7</v>
      </c>
      <c r="B17" s="93" t="s">
        <v>156</v>
      </c>
      <c r="C17" s="57"/>
      <c r="D17" s="54"/>
      <c r="E17" s="58"/>
      <c r="F17" s="109"/>
      <c r="G17" s="110"/>
      <c r="H17" s="110"/>
      <c r="I17" s="110"/>
      <c r="J17" s="124">
        <f t="shared" si="0"/>
        <v>0</v>
      </c>
      <c r="K17" s="125">
        <f t="shared" si="1"/>
        <v>0</v>
      </c>
      <c r="L17" s="126" t="str">
        <f t="shared" si="2"/>
        <v/>
      </c>
      <c r="M17" s="127" t="str">
        <f t="shared" si="3"/>
        <v/>
      </c>
      <c r="N17" s="128" t="str">
        <f t="shared" si="14"/>
        <v/>
      </c>
      <c r="O17" s="129" t="str">
        <f t="shared" si="15"/>
        <v/>
      </c>
      <c r="P17" s="109"/>
      <c r="Q17" s="110"/>
      <c r="R17" s="110"/>
      <c r="S17" s="110"/>
      <c r="T17" s="124">
        <f t="shared" si="4"/>
        <v>0</v>
      </c>
      <c r="U17" s="125">
        <f t="shared" si="5"/>
        <v>0</v>
      </c>
      <c r="V17" s="126" t="str">
        <f t="shared" si="6"/>
        <v/>
      </c>
      <c r="W17" s="127" t="str">
        <f t="shared" si="7"/>
        <v/>
      </c>
      <c r="X17" s="127" t="str">
        <f t="shared" si="16"/>
        <v/>
      </c>
      <c r="Y17" s="130" t="str">
        <f t="shared" si="17"/>
        <v/>
      </c>
      <c r="Z17" s="58"/>
      <c r="AA17" s="46"/>
      <c r="AB17" s="112"/>
      <c r="AC17" s="115"/>
      <c r="AD17" s="114"/>
      <c r="AE17" s="138" t="str">
        <f t="shared" si="8"/>
        <v/>
      </c>
      <c r="AF17" s="30" t="s">
        <v>28</v>
      </c>
      <c r="AG17" s="3">
        <v>41912</v>
      </c>
      <c r="AH17" s="2">
        <v>9582059.5999999996</v>
      </c>
      <c r="AI17" s="2">
        <v>28428834.199999999</v>
      </c>
      <c r="AJ17" s="10">
        <v>499</v>
      </c>
      <c r="AK17" s="10">
        <v>499</v>
      </c>
      <c r="AL17" s="10">
        <f t="shared" si="9"/>
        <v>0</v>
      </c>
      <c r="AM17" s="4" t="s">
        <v>23</v>
      </c>
      <c r="AN17" s="32" t="s">
        <v>124</v>
      </c>
      <c r="AO17" s="14">
        <f t="shared" si="10"/>
        <v>23587</v>
      </c>
      <c r="AP17" s="20" t="e">
        <f t="shared" si="11"/>
        <v>#VALUE!</v>
      </c>
      <c r="AQ17" s="39">
        <f t="shared" si="12"/>
        <v>23587</v>
      </c>
      <c r="AR17" s="40" t="e">
        <f t="shared" si="13"/>
        <v>#VALUE!</v>
      </c>
      <c r="AS17" s="33"/>
    </row>
    <row r="18" spans="1:45" ht="30" customHeight="1" x14ac:dyDescent="0.25">
      <c r="A18" s="91">
        <v>8</v>
      </c>
      <c r="B18" s="93" t="s">
        <v>157</v>
      </c>
      <c r="C18" s="57"/>
      <c r="D18" s="54"/>
      <c r="E18" s="58"/>
      <c r="F18" s="109"/>
      <c r="G18" s="110"/>
      <c r="H18" s="110"/>
      <c r="I18" s="110"/>
      <c r="J18" s="124">
        <f t="shared" si="0"/>
        <v>0</v>
      </c>
      <c r="K18" s="125">
        <f t="shared" si="1"/>
        <v>0</v>
      </c>
      <c r="L18" s="126" t="str">
        <f t="shared" si="2"/>
        <v/>
      </c>
      <c r="M18" s="127" t="str">
        <f t="shared" si="3"/>
        <v/>
      </c>
      <c r="N18" s="128" t="str">
        <f t="shared" si="14"/>
        <v/>
      </c>
      <c r="O18" s="129" t="str">
        <f t="shared" si="15"/>
        <v/>
      </c>
      <c r="P18" s="109"/>
      <c r="Q18" s="110"/>
      <c r="R18" s="110"/>
      <c r="S18" s="110"/>
      <c r="T18" s="124">
        <f t="shared" si="4"/>
        <v>0</v>
      </c>
      <c r="U18" s="125">
        <f t="shared" si="5"/>
        <v>0</v>
      </c>
      <c r="V18" s="126" t="str">
        <f t="shared" si="6"/>
        <v/>
      </c>
      <c r="W18" s="127" t="str">
        <f t="shared" si="7"/>
        <v/>
      </c>
      <c r="X18" s="127" t="str">
        <f t="shared" ref="X18:X31" si="18">IFERROR(IFERROR(R18/$AD18*IFERROR($AC18/P18,$AD18/P18)-1,R18/P18),"")</f>
        <v/>
      </c>
      <c r="Y18" s="130" t="str">
        <f t="shared" ref="Y18:Y31" si="19">IFERROR(IFERROR(S18/$AD18*IFERROR($AC18/Q18,$AD18/Q18)-1,S18/Q18),"")</f>
        <v/>
      </c>
      <c r="Z18" s="58"/>
      <c r="AA18" s="46"/>
      <c r="AB18" s="112"/>
      <c r="AC18" s="115"/>
      <c r="AD18" s="114"/>
      <c r="AE18" s="138" t="str">
        <f t="shared" si="8"/>
        <v/>
      </c>
      <c r="AF18" s="30" t="s">
        <v>29</v>
      </c>
      <c r="AG18" s="3">
        <v>41912</v>
      </c>
      <c r="AH18" s="2">
        <v>8990879.1999999993</v>
      </c>
      <c r="AI18" s="2">
        <v>28231360.800000001</v>
      </c>
      <c r="AJ18" s="10">
        <v>401</v>
      </c>
      <c r="AK18" s="10">
        <v>401</v>
      </c>
      <c r="AL18" s="10">
        <f t="shared" si="9"/>
        <v>0</v>
      </c>
      <c r="AM18" s="4" t="s">
        <v>23</v>
      </c>
      <c r="AN18" s="32" t="s">
        <v>124</v>
      </c>
      <c r="AO18" s="15">
        <f t="shared" si="10"/>
        <v>23648</v>
      </c>
      <c r="AP18" s="20" t="e">
        <f t="shared" si="11"/>
        <v>#VALUE!</v>
      </c>
      <c r="AQ18" s="39">
        <f t="shared" si="12"/>
        <v>23648</v>
      </c>
      <c r="AR18" s="40" t="e">
        <f t="shared" si="13"/>
        <v>#VALUE!</v>
      </c>
      <c r="AS18" s="33"/>
    </row>
    <row r="19" spans="1:45" ht="30" customHeight="1" x14ac:dyDescent="0.25">
      <c r="A19" s="91">
        <v>9</v>
      </c>
      <c r="B19" s="93" t="s">
        <v>158</v>
      </c>
      <c r="C19" s="57"/>
      <c r="D19" s="54"/>
      <c r="E19" s="58"/>
      <c r="F19" s="109"/>
      <c r="G19" s="110"/>
      <c r="H19" s="110"/>
      <c r="I19" s="110"/>
      <c r="J19" s="124">
        <f t="shared" si="0"/>
        <v>0</v>
      </c>
      <c r="K19" s="125">
        <f t="shared" si="1"/>
        <v>0</v>
      </c>
      <c r="L19" s="126" t="str">
        <f t="shared" si="2"/>
        <v/>
      </c>
      <c r="M19" s="127" t="str">
        <f t="shared" si="3"/>
        <v/>
      </c>
      <c r="N19" s="128" t="str">
        <f t="shared" si="14"/>
        <v/>
      </c>
      <c r="O19" s="129" t="str">
        <f t="shared" si="15"/>
        <v/>
      </c>
      <c r="P19" s="109"/>
      <c r="Q19" s="110"/>
      <c r="R19" s="110"/>
      <c r="S19" s="110"/>
      <c r="T19" s="124">
        <f t="shared" si="4"/>
        <v>0</v>
      </c>
      <c r="U19" s="125">
        <f t="shared" si="5"/>
        <v>0</v>
      </c>
      <c r="V19" s="126" t="str">
        <f t="shared" si="6"/>
        <v/>
      </c>
      <c r="W19" s="127" t="str">
        <f t="shared" si="7"/>
        <v/>
      </c>
      <c r="X19" s="127" t="str">
        <f t="shared" si="18"/>
        <v/>
      </c>
      <c r="Y19" s="130" t="str">
        <f t="shared" si="19"/>
        <v/>
      </c>
      <c r="Z19" s="58"/>
      <c r="AA19" s="46"/>
      <c r="AB19" s="112"/>
      <c r="AC19" s="115"/>
      <c r="AD19" s="114"/>
      <c r="AE19" s="138" t="str">
        <f t="shared" si="8"/>
        <v/>
      </c>
      <c r="AF19" s="30" t="s">
        <v>30</v>
      </c>
      <c r="AG19" s="3">
        <v>41912</v>
      </c>
      <c r="AH19" s="2">
        <v>10347527.699999999</v>
      </c>
      <c r="AI19" s="2">
        <v>32491237</v>
      </c>
      <c r="AJ19" s="10">
        <v>242</v>
      </c>
      <c r="AK19" s="10">
        <v>242</v>
      </c>
      <c r="AL19" s="10">
        <f t="shared" si="9"/>
        <v>0</v>
      </c>
      <c r="AM19" s="4" t="s">
        <v>23</v>
      </c>
      <c r="AN19" s="32" t="s">
        <v>124</v>
      </c>
      <c r="AO19" s="15">
        <f t="shared" si="10"/>
        <v>23669</v>
      </c>
      <c r="AP19" s="20" t="e">
        <f t="shared" si="11"/>
        <v>#VALUE!</v>
      </c>
      <c r="AQ19" s="39">
        <f t="shared" si="12"/>
        <v>23669</v>
      </c>
      <c r="AR19" s="40" t="e">
        <f t="shared" si="13"/>
        <v>#VALUE!</v>
      </c>
      <c r="AS19" s="33"/>
    </row>
    <row r="20" spans="1:45" ht="30" customHeight="1" x14ac:dyDescent="0.25">
      <c r="A20" s="91">
        <v>10</v>
      </c>
      <c r="B20" s="93" t="s">
        <v>159</v>
      </c>
      <c r="C20" s="57"/>
      <c r="D20" s="54"/>
      <c r="E20" s="58"/>
      <c r="F20" s="109"/>
      <c r="G20" s="110"/>
      <c r="H20" s="110"/>
      <c r="I20" s="110"/>
      <c r="J20" s="124">
        <f t="shared" si="0"/>
        <v>0</v>
      </c>
      <c r="K20" s="125">
        <f t="shared" si="1"/>
        <v>0</v>
      </c>
      <c r="L20" s="126" t="str">
        <f t="shared" si="2"/>
        <v/>
      </c>
      <c r="M20" s="127" t="str">
        <f t="shared" si="3"/>
        <v/>
      </c>
      <c r="N20" s="128" t="str">
        <f t="shared" si="14"/>
        <v/>
      </c>
      <c r="O20" s="129" t="str">
        <f t="shared" si="15"/>
        <v/>
      </c>
      <c r="P20" s="109"/>
      <c r="Q20" s="110"/>
      <c r="R20" s="110"/>
      <c r="S20" s="110"/>
      <c r="T20" s="124">
        <f t="shared" si="4"/>
        <v>0</v>
      </c>
      <c r="U20" s="125">
        <f t="shared" si="5"/>
        <v>0</v>
      </c>
      <c r="V20" s="126" t="str">
        <f t="shared" si="6"/>
        <v/>
      </c>
      <c r="W20" s="127" t="str">
        <f t="shared" si="7"/>
        <v/>
      </c>
      <c r="X20" s="127" t="str">
        <f t="shared" si="18"/>
        <v/>
      </c>
      <c r="Y20" s="130" t="str">
        <f t="shared" si="19"/>
        <v/>
      </c>
      <c r="Z20" s="58"/>
      <c r="AA20" s="46"/>
      <c r="AB20" s="112"/>
      <c r="AC20" s="115"/>
      <c r="AD20" s="114"/>
      <c r="AE20" s="138" t="str">
        <f t="shared" si="8"/>
        <v/>
      </c>
      <c r="AF20" s="30" t="s">
        <v>31</v>
      </c>
      <c r="AG20" s="3">
        <v>41912</v>
      </c>
      <c r="AH20" s="2">
        <v>4643987.3</v>
      </c>
      <c r="AI20" s="2">
        <v>14582120.199999999</v>
      </c>
      <c r="AJ20" s="10">
        <v>347</v>
      </c>
      <c r="AK20" s="10">
        <v>347</v>
      </c>
      <c r="AL20" s="10">
        <f t="shared" si="9"/>
        <v>0</v>
      </c>
      <c r="AM20" s="4" t="s">
        <v>23</v>
      </c>
      <c r="AN20" s="32" t="s">
        <v>124</v>
      </c>
      <c r="AO20" s="14">
        <f t="shared" si="10"/>
        <v>24674</v>
      </c>
      <c r="AP20" s="19" t="e">
        <f t="shared" si="11"/>
        <v>#VALUE!</v>
      </c>
      <c r="AQ20" s="39">
        <f t="shared" si="12"/>
        <v>24674</v>
      </c>
      <c r="AR20" s="40" t="e">
        <f t="shared" si="13"/>
        <v>#VALUE!</v>
      </c>
      <c r="AS20" s="33"/>
    </row>
    <row r="21" spans="1:45" ht="30" customHeight="1" x14ac:dyDescent="0.25">
      <c r="A21" s="91">
        <v>11</v>
      </c>
      <c r="B21" s="93" t="s">
        <v>160</v>
      </c>
      <c r="C21" s="57"/>
      <c r="D21" s="54"/>
      <c r="E21" s="58"/>
      <c r="F21" s="109"/>
      <c r="G21" s="110"/>
      <c r="H21" s="110"/>
      <c r="I21" s="110"/>
      <c r="J21" s="124">
        <f t="shared" si="0"/>
        <v>0</v>
      </c>
      <c r="K21" s="125">
        <f t="shared" si="1"/>
        <v>0</v>
      </c>
      <c r="L21" s="126" t="str">
        <f t="shared" si="2"/>
        <v/>
      </c>
      <c r="M21" s="127" t="str">
        <f t="shared" si="3"/>
        <v/>
      </c>
      <c r="N21" s="128" t="str">
        <f t="shared" si="14"/>
        <v/>
      </c>
      <c r="O21" s="129" t="str">
        <f t="shared" si="15"/>
        <v/>
      </c>
      <c r="P21" s="109"/>
      <c r="Q21" s="110"/>
      <c r="R21" s="110"/>
      <c r="S21" s="110"/>
      <c r="T21" s="124">
        <f t="shared" si="4"/>
        <v>0</v>
      </c>
      <c r="U21" s="125">
        <f t="shared" si="5"/>
        <v>0</v>
      </c>
      <c r="V21" s="126" t="str">
        <f t="shared" si="6"/>
        <v/>
      </c>
      <c r="W21" s="127" t="str">
        <f t="shared" si="7"/>
        <v/>
      </c>
      <c r="X21" s="127" t="str">
        <f t="shared" si="18"/>
        <v/>
      </c>
      <c r="Y21" s="130" t="str">
        <f t="shared" si="19"/>
        <v/>
      </c>
      <c r="Z21" s="58"/>
      <c r="AA21" s="46"/>
      <c r="AB21" s="112"/>
      <c r="AC21" s="115"/>
      <c r="AD21" s="114"/>
      <c r="AE21" s="138" t="str">
        <f t="shared" si="8"/>
        <v/>
      </c>
      <c r="AF21" s="30" t="s">
        <v>32</v>
      </c>
      <c r="AG21" s="3">
        <v>41912</v>
      </c>
      <c r="AH21" s="2">
        <v>27588926.600000001</v>
      </c>
      <c r="AI21" s="2">
        <v>86102549.599999994</v>
      </c>
      <c r="AJ21" s="10">
        <v>1318.19</v>
      </c>
      <c r="AK21" s="10">
        <v>1318.19</v>
      </c>
      <c r="AL21" s="10">
        <f t="shared" si="9"/>
        <v>0</v>
      </c>
      <c r="AM21" s="4" t="s">
        <v>26</v>
      </c>
      <c r="AN21" s="32" t="s">
        <v>26</v>
      </c>
      <c r="AO21" s="15">
        <f t="shared" si="10"/>
        <v>1032866</v>
      </c>
      <c r="AP21" s="20" t="e">
        <f t="shared" si="11"/>
        <v>#VALUE!</v>
      </c>
      <c r="AQ21" s="39">
        <f t="shared" si="12"/>
        <v>1032866</v>
      </c>
      <c r="AR21" s="40" t="e">
        <f t="shared" si="13"/>
        <v>#VALUE!</v>
      </c>
      <c r="AS21" s="33"/>
    </row>
    <row r="22" spans="1:45" ht="30" customHeight="1" x14ac:dyDescent="0.25">
      <c r="A22" s="91">
        <v>12</v>
      </c>
      <c r="B22" s="93" t="s">
        <v>161</v>
      </c>
      <c r="C22" s="57"/>
      <c r="D22" s="54"/>
      <c r="E22" s="58"/>
      <c r="F22" s="109"/>
      <c r="G22" s="110"/>
      <c r="H22" s="110"/>
      <c r="I22" s="110"/>
      <c r="J22" s="124">
        <f t="shared" si="0"/>
        <v>0</v>
      </c>
      <c r="K22" s="125">
        <f t="shared" si="1"/>
        <v>0</v>
      </c>
      <c r="L22" s="126" t="str">
        <f t="shared" si="2"/>
        <v/>
      </c>
      <c r="M22" s="127" t="str">
        <f t="shared" si="3"/>
        <v/>
      </c>
      <c r="N22" s="128" t="str">
        <f t="shared" si="14"/>
        <v/>
      </c>
      <c r="O22" s="129" t="str">
        <f t="shared" si="15"/>
        <v/>
      </c>
      <c r="P22" s="109"/>
      <c r="Q22" s="110"/>
      <c r="R22" s="110"/>
      <c r="S22" s="110"/>
      <c r="T22" s="124">
        <f t="shared" si="4"/>
        <v>0</v>
      </c>
      <c r="U22" s="125">
        <f t="shared" si="5"/>
        <v>0</v>
      </c>
      <c r="V22" s="126" t="str">
        <f t="shared" si="6"/>
        <v/>
      </c>
      <c r="W22" s="127" t="str">
        <f t="shared" si="7"/>
        <v/>
      </c>
      <c r="X22" s="127" t="str">
        <f t="shared" si="18"/>
        <v/>
      </c>
      <c r="Y22" s="130" t="str">
        <f t="shared" si="19"/>
        <v/>
      </c>
      <c r="Z22" s="58"/>
      <c r="AA22" s="46"/>
      <c r="AB22" s="112"/>
      <c r="AC22" s="115"/>
      <c r="AD22" s="114"/>
      <c r="AE22" s="138" t="str">
        <f t="shared" si="8"/>
        <v/>
      </c>
      <c r="AF22" s="30" t="s">
        <v>33</v>
      </c>
      <c r="AG22" s="3">
        <v>41912</v>
      </c>
      <c r="AH22" s="2">
        <v>8928146.6999999993</v>
      </c>
      <c r="AI22" s="2">
        <v>28034380.600000001</v>
      </c>
      <c r="AJ22" s="10">
        <v>385</v>
      </c>
      <c r="AK22" s="10">
        <v>385</v>
      </c>
      <c r="AL22" s="10">
        <f t="shared" si="9"/>
        <v>0</v>
      </c>
      <c r="AM22" s="4" t="s">
        <v>26</v>
      </c>
      <c r="AN22" s="32" t="s">
        <v>26</v>
      </c>
      <c r="AO22" s="15">
        <f t="shared" si="10"/>
        <v>1045751</v>
      </c>
      <c r="AP22" s="20" t="e">
        <f t="shared" si="11"/>
        <v>#VALUE!</v>
      </c>
      <c r="AQ22" s="39">
        <f t="shared" si="12"/>
        <v>1045751</v>
      </c>
      <c r="AR22" s="40" t="e">
        <f t="shared" si="13"/>
        <v>#VALUE!</v>
      </c>
      <c r="AS22" s="33"/>
    </row>
    <row r="23" spans="1:45" ht="30" customHeight="1" x14ac:dyDescent="0.25">
      <c r="A23" s="91">
        <v>13</v>
      </c>
      <c r="B23" s="93" t="s">
        <v>162</v>
      </c>
      <c r="C23" s="57"/>
      <c r="D23" s="54"/>
      <c r="E23" s="58"/>
      <c r="F23" s="109"/>
      <c r="G23" s="110"/>
      <c r="H23" s="110"/>
      <c r="I23" s="110"/>
      <c r="J23" s="124">
        <f t="shared" si="0"/>
        <v>0</v>
      </c>
      <c r="K23" s="125">
        <f t="shared" si="1"/>
        <v>0</v>
      </c>
      <c r="L23" s="126" t="str">
        <f t="shared" si="2"/>
        <v/>
      </c>
      <c r="M23" s="127" t="str">
        <f t="shared" si="3"/>
        <v/>
      </c>
      <c r="N23" s="128" t="str">
        <f t="shared" si="14"/>
        <v/>
      </c>
      <c r="O23" s="129" t="str">
        <f t="shared" si="15"/>
        <v/>
      </c>
      <c r="P23" s="109"/>
      <c r="Q23" s="110"/>
      <c r="R23" s="110"/>
      <c r="S23" s="110"/>
      <c r="T23" s="124">
        <f t="shared" si="4"/>
        <v>0</v>
      </c>
      <c r="U23" s="125">
        <f t="shared" si="5"/>
        <v>0</v>
      </c>
      <c r="V23" s="126" t="str">
        <f t="shared" si="6"/>
        <v/>
      </c>
      <c r="W23" s="127" t="str">
        <f t="shared" si="7"/>
        <v/>
      </c>
      <c r="X23" s="127" t="str">
        <f t="shared" si="18"/>
        <v/>
      </c>
      <c r="Y23" s="130" t="str">
        <f t="shared" si="19"/>
        <v/>
      </c>
      <c r="Z23" s="58"/>
      <c r="AA23" s="46"/>
      <c r="AB23" s="112"/>
      <c r="AC23" s="115"/>
      <c r="AD23" s="114"/>
      <c r="AE23" s="138" t="str">
        <f t="shared" si="8"/>
        <v/>
      </c>
      <c r="AF23" s="30" t="s">
        <v>34</v>
      </c>
      <c r="AG23" s="3">
        <v>41912</v>
      </c>
      <c r="AH23" s="2">
        <v>10653700.5</v>
      </c>
      <c r="AI23" s="2">
        <v>33452619.399999999</v>
      </c>
      <c r="AJ23" s="10">
        <v>518</v>
      </c>
      <c r="AK23" s="10">
        <v>518</v>
      </c>
      <c r="AL23" s="10">
        <f t="shared" si="9"/>
        <v>0</v>
      </c>
      <c r="AM23" s="4" t="s">
        <v>26</v>
      </c>
      <c r="AN23" s="32" t="s">
        <v>26</v>
      </c>
      <c r="AO23" s="14">
        <f t="shared" si="10"/>
        <v>1045752</v>
      </c>
      <c r="AP23" s="19" t="e">
        <f t="shared" si="11"/>
        <v>#VALUE!</v>
      </c>
      <c r="AQ23" s="39">
        <f t="shared" si="12"/>
        <v>1045752</v>
      </c>
      <c r="AR23" s="40" t="e">
        <f t="shared" si="13"/>
        <v>#VALUE!</v>
      </c>
      <c r="AS23" s="33"/>
    </row>
    <row r="24" spans="1:45" ht="30" customHeight="1" x14ac:dyDescent="0.25">
      <c r="A24" s="91">
        <v>14</v>
      </c>
      <c r="B24" s="93" t="s">
        <v>163</v>
      </c>
      <c r="C24" s="57"/>
      <c r="D24" s="54"/>
      <c r="E24" s="58"/>
      <c r="F24" s="109"/>
      <c r="G24" s="110"/>
      <c r="H24" s="110"/>
      <c r="I24" s="110"/>
      <c r="J24" s="124">
        <f t="shared" si="0"/>
        <v>0</v>
      </c>
      <c r="K24" s="125">
        <f t="shared" si="1"/>
        <v>0</v>
      </c>
      <c r="L24" s="126" t="str">
        <f t="shared" si="2"/>
        <v/>
      </c>
      <c r="M24" s="127" t="str">
        <f t="shared" si="3"/>
        <v/>
      </c>
      <c r="N24" s="128" t="str">
        <f t="shared" si="14"/>
        <v/>
      </c>
      <c r="O24" s="129" t="str">
        <f t="shared" si="15"/>
        <v/>
      </c>
      <c r="P24" s="109"/>
      <c r="Q24" s="110"/>
      <c r="R24" s="110"/>
      <c r="S24" s="110"/>
      <c r="T24" s="124">
        <f t="shared" si="4"/>
        <v>0</v>
      </c>
      <c r="U24" s="125">
        <f t="shared" si="5"/>
        <v>0</v>
      </c>
      <c r="V24" s="126" t="str">
        <f t="shared" si="6"/>
        <v/>
      </c>
      <c r="W24" s="127" t="str">
        <f t="shared" si="7"/>
        <v/>
      </c>
      <c r="X24" s="127" t="str">
        <f t="shared" si="18"/>
        <v/>
      </c>
      <c r="Y24" s="130" t="str">
        <f t="shared" si="19"/>
        <v/>
      </c>
      <c r="Z24" s="58"/>
      <c r="AA24" s="46"/>
      <c r="AB24" s="112"/>
      <c r="AC24" s="115"/>
      <c r="AD24" s="114"/>
      <c r="AE24" s="138" t="str">
        <f t="shared" si="8"/>
        <v/>
      </c>
      <c r="AF24" s="30" t="s">
        <v>35</v>
      </c>
      <c r="AG24" s="3">
        <v>41912</v>
      </c>
      <c r="AH24" s="2">
        <v>23770407.899999999</v>
      </c>
      <c r="AI24" s="2">
        <v>74639080.700000003</v>
      </c>
      <c r="AJ24" s="10">
        <v>710</v>
      </c>
      <c r="AK24" s="10">
        <v>710</v>
      </c>
      <c r="AL24" s="10">
        <f t="shared" si="9"/>
        <v>0</v>
      </c>
      <c r="AM24" s="4" t="s">
        <v>26</v>
      </c>
      <c r="AN24" s="32" t="s">
        <v>26</v>
      </c>
      <c r="AO24" s="15">
        <f t="shared" si="10"/>
        <v>1045959</v>
      </c>
      <c r="AP24" s="20" t="e">
        <f t="shared" si="11"/>
        <v>#VALUE!</v>
      </c>
      <c r="AQ24" s="39">
        <f t="shared" si="12"/>
        <v>1045959</v>
      </c>
      <c r="AR24" s="40" t="e">
        <f t="shared" si="13"/>
        <v>#VALUE!</v>
      </c>
      <c r="AS24" s="33"/>
    </row>
    <row r="25" spans="1:45" ht="30" customHeight="1" x14ac:dyDescent="0.25">
      <c r="A25" s="91">
        <v>15</v>
      </c>
      <c r="B25" s="93" t="s">
        <v>164</v>
      </c>
      <c r="C25" s="57"/>
      <c r="D25" s="54"/>
      <c r="E25" s="58"/>
      <c r="F25" s="109"/>
      <c r="G25" s="110"/>
      <c r="H25" s="110"/>
      <c r="I25" s="110"/>
      <c r="J25" s="124">
        <f t="shared" si="0"/>
        <v>0</v>
      </c>
      <c r="K25" s="125">
        <f t="shared" si="1"/>
        <v>0</v>
      </c>
      <c r="L25" s="126" t="str">
        <f t="shared" si="2"/>
        <v/>
      </c>
      <c r="M25" s="127" t="str">
        <f t="shared" si="3"/>
        <v/>
      </c>
      <c r="N25" s="128" t="str">
        <f t="shared" si="14"/>
        <v/>
      </c>
      <c r="O25" s="129" t="str">
        <f t="shared" si="15"/>
        <v/>
      </c>
      <c r="P25" s="109"/>
      <c r="Q25" s="110"/>
      <c r="R25" s="110"/>
      <c r="S25" s="110"/>
      <c r="T25" s="124">
        <f t="shared" si="4"/>
        <v>0</v>
      </c>
      <c r="U25" s="125">
        <f t="shared" si="5"/>
        <v>0</v>
      </c>
      <c r="V25" s="126" t="str">
        <f t="shared" si="6"/>
        <v/>
      </c>
      <c r="W25" s="127" t="str">
        <f t="shared" si="7"/>
        <v/>
      </c>
      <c r="X25" s="127" t="str">
        <f t="shared" si="18"/>
        <v/>
      </c>
      <c r="Y25" s="130" t="str">
        <f t="shared" si="19"/>
        <v/>
      </c>
      <c r="Z25" s="58"/>
      <c r="AA25" s="46"/>
      <c r="AB25" s="112"/>
      <c r="AC25" s="115"/>
      <c r="AD25" s="114"/>
      <c r="AE25" s="138" t="str">
        <f t="shared" si="8"/>
        <v/>
      </c>
      <c r="AF25" s="30" t="s">
        <v>36</v>
      </c>
      <c r="AG25" s="3">
        <v>41943</v>
      </c>
      <c r="AH25" s="2">
        <v>34165038.600000001</v>
      </c>
      <c r="AI25" s="2">
        <v>107278221.09999999</v>
      </c>
      <c r="AJ25" s="10">
        <v>1549</v>
      </c>
      <c r="AK25" s="10">
        <v>1379.24</v>
      </c>
      <c r="AL25" s="10">
        <f t="shared" si="9"/>
        <v>-0.10959328599096191</v>
      </c>
      <c r="AM25" s="4" t="s">
        <v>37</v>
      </c>
      <c r="AN25" s="32" t="s">
        <v>126</v>
      </c>
      <c r="AO25" s="16" t="s">
        <v>38</v>
      </c>
      <c r="AP25" s="21" t="s">
        <v>38</v>
      </c>
      <c r="AQ25" s="39">
        <f t="shared" si="12"/>
        <v>1092893</v>
      </c>
      <c r="AR25" s="40" t="e">
        <f t="shared" si="13"/>
        <v>#VALUE!</v>
      </c>
      <c r="AS25" s="33"/>
    </row>
    <row r="26" spans="1:45" ht="30" customHeight="1" x14ac:dyDescent="0.25">
      <c r="A26" s="91">
        <v>16</v>
      </c>
      <c r="B26" s="93" t="s">
        <v>165</v>
      </c>
      <c r="C26" s="57"/>
      <c r="D26" s="54"/>
      <c r="E26" s="58"/>
      <c r="F26" s="109"/>
      <c r="G26" s="110"/>
      <c r="H26" s="110"/>
      <c r="I26" s="110"/>
      <c r="J26" s="124">
        <f t="shared" si="0"/>
        <v>0</v>
      </c>
      <c r="K26" s="125">
        <f t="shared" si="1"/>
        <v>0</v>
      </c>
      <c r="L26" s="126" t="str">
        <f t="shared" si="2"/>
        <v/>
      </c>
      <c r="M26" s="127" t="str">
        <f t="shared" si="3"/>
        <v/>
      </c>
      <c r="N26" s="128" t="str">
        <f t="shared" si="14"/>
        <v/>
      </c>
      <c r="O26" s="129" t="str">
        <f t="shared" si="15"/>
        <v/>
      </c>
      <c r="P26" s="109"/>
      <c r="Q26" s="110"/>
      <c r="R26" s="110"/>
      <c r="S26" s="110"/>
      <c r="T26" s="124">
        <f t="shared" si="4"/>
        <v>0</v>
      </c>
      <c r="U26" s="125">
        <f t="shared" si="5"/>
        <v>0</v>
      </c>
      <c r="V26" s="126" t="str">
        <f t="shared" si="6"/>
        <v/>
      </c>
      <c r="W26" s="127" t="str">
        <f t="shared" si="7"/>
        <v/>
      </c>
      <c r="X26" s="127" t="str">
        <f t="shared" si="18"/>
        <v/>
      </c>
      <c r="Y26" s="130" t="str">
        <f t="shared" si="19"/>
        <v/>
      </c>
      <c r="Z26" s="58"/>
      <c r="AA26" s="46"/>
      <c r="AB26" s="112"/>
      <c r="AC26" s="115"/>
      <c r="AD26" s="114"/>
      <c r="AE26" s="138" t="str">
        <f t="shared" si="8"/>
        <v/>
      </c>
      <c r="AF26" s="30" t="s">
        <v>39</v>
      </c>
      <c r="AG26" s="3">
        <v>41912</v>
      </c>
      <c r="AH26" s="2">
        <v>59119720.399999999</v>
      </c>
      <c r="AI26" s="2">
        <v>185416472.09999999</v>
      </c>
      <c r="AJ26" s="10">
        <v>2040</v>
      </c>
      <c r="AK26" s="10">
        <v>2062.27</v>
      </c>
      <c r="AL26" s="10">
        <f t="shared" si="9"/>
        <v>1.0916666666666658E-2</v>
      </c>
      <c r="AM26" s="4" t="s">
        <v>40</v>
      </c>
      <c r="AN26" s="32" t="s">
        <v>127</v>
      </c>
      <c r="AO26" s="14">
        <f t="shared" ref="AO26:AP29" si="20">AF26-AD26</f>
        <v>1114203</v>
      </c>
      <c r="AP26" s="19" t="e">
        <f t="shared" si="20"/>
        <v>#VALUE!</v>
      </c>
      <c r="AQ26" s="39">
        <f t="shared" si="12"/>
        <v>1114203</v>
      </c>
      <c r="AR26" s="40" t="e">
        <f t="shared" si="13"/>
        <v>#VALUE!</v>
      </c>
      <c r="AS26" s="33"/>
    </row>
    <row r="27" spans="1:45" ht="30" customHeight="1" x14ac:dyDescent="0.25">
      <c r="A27" s="91">
        <v>17</v>
      </c>
      <c r="B27" s="93" t="s">
        <v>166</v>
      </c>
      <c r="C27" s="57"/>
      <c r="D27" s="54"/>
      <c r="E27" s="58"/>
      <c r="F27" s="109"/>
      <c r="G27" s="110"/>
      <c r="H27" s="110"/>
      <c r="I27" s="110"/>
      <c r="J27" s="124">
        <f t="shared" si="0"/>
        <v>0</v>
      </c>
      <c r="K27" s="125">
        <f t="shared" si="1"/>
        <v>0</v>
      </c>
      <c r="L27" s="126" t="str">
        <f t="shared" si="2"/>
        <v/>
      </c>
      <c r="M27" s="127" t="str">
        <f t="shared" si="3"/>
        <v/>
      </c>
      <c r="N27" s="128" t="str">
        <f t="shared" ref="N27:N74" si="21">IFERROR(IFERROR(H27/$AD27*IFERROR($AC27/F27,$AD27/F27)-1,H27/F27),"")</f>
        <v/>
      </c>
      <c r="O27" s="129" t="str">
        <f t="shared" ref="O27:O74" si="22">IFERROR(IFERROR(I27/$AD27*IFERROR($AC27/G27,$AD27/G27)-1,I27/G27),"")</f>
        <v/>
      </c>
      <c r="P27" s="109"/>
      <c r="Q27" s="110"/>
      <c r="R27" s="110"/>
      <c r="S27" s="110"/>
      <c r="T27" s="124">
        <f t="shared" si="4"/>
        <v>0</v>
      </c>
      <c r="U27" s="125">
        <f t="shared" si="5"/>
        <v>0</v>
      </c>
      <c r="V27" s="126" t="str">
        <f t="shared" si="6"/>
        <v/>
      </c>
      <c r="W27" s="127" t="str">
        <f t="shared" si="7"/>
        <v/>
      </c>
      <c r="X27" s="127" t="str">
        <f t="shared" si="18"/>
        <v/>
      </c>
      <c r="Y27" s="130" t="str">
        <f t="shared" si="19"/>
        <v/>
      </c>
      <c r="Z27" s="58"/>
      <c r="AA27" s="46"/>
      <c r="AB27" s="112"/>
      <c r="AC27" s="115"/>
      <c r="AD27" s="114"/>
      <c r="AE27" s="138" t="str">
        <f t="shared" si="8"/>
        <v/>
      </c>
      <c r="AF27" s="30" t="s">
        <v>41</v>
      </c>
      <c r="AG27" s="3">
        <v>41912</v>
      </c>
      <c r="AH27" s="2">
        <v>6427914.7000000002</v>
      </c>
      <c r="AI27" s="2">
        <v>20183652.300000001</v>
      </c>
      <c r="AJ27" s="10">
        <v>281</v>
      </c>
      <c r="AK27" s="10">
        <v>281</v>
      </c>
      <c r="AL27" s="10">
        <f t="shared" si="9"/>
        <v>0</v>
      </c>
      <c r="AM27" s="4" t="s">
        <v>26</v>
      </c>
      <c r="AN27" s="32" t="s">
        <v>26</v>
      </c>
      <c r="AO27" s="15">
        <f t="shared" si="20"/>
        <v>1161593</v>
      </c>
      <c r="AP27" s="20" t="e">
        <f t="shared" si="20"/>
        <v>#VALUE!</v>
      </c>
      <c r="AQ27" s="39">
        <f t="shared" si="12"/>
        <v>1161593</v>
      </c>
      <c r="AR27" s="40" t="e">
        <f t="shared" si="13"/>
        <v>#VALUE!</v>
      </c>
      <c r="AS27" s="33"/>
    </row>
    <row r="28" spans="1:45" ht="30" customHeight="1" x14ac:dyDescent="0.25">
      <c r="A28" s="91">
        <v>18</v>
      </c>
      <c r="B28" s="93" t="s">
        <v>167</v>
      </c>
      <c r="C28" s="57"/>
      <c r="D28" s="54"/>
      <c r="E28" s="58"/>
      <c r="F28" s="109"/>
      <c r="G28" s="110"/>
      <c r="H28" s="110"/>
      <c r="I28" s="110"/>
      <c r="J28" s="124">
        <f t="shared" si="0"/>
        <v>0</v>
      </c>
      <c r="K28" s="125">
        <f t="shared" si="1"/>
        <v>0</v>
      </c>
      <c r="L28" s="126" t="str">
        <f t="shared" si="2"/>
        <v/>
      </c>
      <c r="M28" s="127" t="str">
        <f t="shared" si="3"/>
        <v/>
      </c>
      <c r="N28" s="128" t="str">
        <f t="shared" si="21"/>
        <v/>
      </c>
      <c r="O28" s="129" t="str">
        <f t="shared" si="22"/>
        <v/>
      </c>
      <c r="P28" s="109"/>
      <c r="Q28" s="110"/>
      <c r="R28" s="110"/>
      <c r="S28" s="110"/>
      <c r="T28" s="124">
        <f t="shared" si="4"/>
        <v>0</v>
      </c>
      <c r="U28" s="125">
        <f t="shared" si="5"/>
        <v>0</v>
      </c>
      <c r="V28" s="126" t="str">
        <f t="shared" si="6"/>
        <v/>
      </c>
      <c r="W28" s="127" t="str">
        <f t="shared" si="7"/>
        <v/>
      </c>
      <c r="X28" s="127" t="str">
        <f t="shared" si="18"/>
        <v/>
      </c>
      <c r="Y28" s="130" t="str">
        <f t="shared" si="19"/>
        <v/>
      </c>
      <c r="Z28" s="58"/>
      <c r="AA28" s="46"/>
      <c r="AB28" s="112"/>
      <c r="AC28" s="115"/>
      <c r="AD28" s="114"/>
      <c r="AE28" s="138" t="str">
        <f t="shared" si="8"/>
        <v/>
      </c>
      <c r="AF28" s="30" t="s">
        <v>42</v>
      </c>
      <c r="AG28" s="3">
        <v>41912</v>
      </c>
      <c r="AH28" s="2">
        <v>13799346</v>
      </c>
      <c r="AI28" s="2">
        <v>43329946.299999997</v>
      </c>
      <c r="AJ28" s="10">
        <v>609</v>
      </c>
      <c r="AK28" s="10">
        <v>609</v>
      </c>
      <c r="AL28" s="10">
        <f t="shared" si="9"/>
        <v>0</v>
      </c>
      <c r="AM28" s="4" t="s">
        <v>26</v>
      </c>
      <c r="AN28" s="32" t="s">
        <v>26</v>
      </c>
      <c r="AO28" s="15">
        <f t="shared" si="20"/>
        <v>1161594</v>
      </c>
      <c r="AP28" s="20" t="e">
        <f t="shared" si="20"/>
        <v>#VALUE!</v>
      </c>
      <c r="AQ28" s="39">
        <f t="shared" si="12"/>
        <v>1161594</v>
      </c>
      <c r="AR28" s="40" t="e">
        <f t="shared" si="13"/>
        <v>#VALUE!</v>
      </c>
      <c r="AS28" s="33"/>
    </row>
    <row r="29" spans="1:45" ht="30" customHeight="1" x14ac:dyDescent="0.25">
      <c r="A29" s="91">
        <v>19</v>
      </c>
      <c r="B29" s="93" t="s">
        <v>168</v>
      </c>
      <c r="C29" s="57"/>
      <c r="D29" s="54"/>
      <c r="E29" s="58"/>
      <c r="F29" s="109"/>
      <c r="G29" s="110"/>
      <c r="H29" s="110"/>
      <c r="I29" s="110"/>
      <c r="J29" s="124">
        <f t="shared" si="0"/>
        <v>0</v>
      </c>
      <c r="K29" s="125">
        <f t="shared" si="1"/>
        <v>0</v>
      </c>
      <c r="L29" s="126" t="str">
        <f t="shared" si="2"/>
        <v/>
      </c>
      <c r="M29" s="127" t="str">
        <f t="shared" si="3"/>
        <v/>
      </c>
      <c r="N29" s="128" t="str">
        <f t="shared" si="21"/>
        <v/>
      </c>
      <c r="O29" s="129" t="str">
        <f t="shared" si="22"/>
        <v/>
      </c>
      <c r="P29" s="109"/>
      <c r="Q29" s="110"/>
      <c r="R29" s="110"/>
      <c r="S29" s="110"/>
      <c r="T29" s="124">
        <f t="shared" si="4"/>
        <v>0</v>
      </c>
      <c r="U29" s="125">
        <f t="shared" si="5"/>
        <v>0</v>
      </c>
      <c r="V29" s="126" t="str">
        <f t="shared" si="6"/>
        <v/>
      </c>
      <c r="W29" s="127" t="str">
        <f t="shared" si="7"/>
        <v/>
      </c>
      <c r="X29" s="127" t="str">
        <f t="shared" si="18"/>
        <v/>
      </c>
      <c r="Y29" s="130" t="str">
        <f t="shared" si="19"/>
        <v/>
      </c>
      <c r="Z29" s="58"/>
      <c r="AA29" s="46"/>
      <c r="AB29" s="112"/>
      <c r="AC29" s="115"/>
      <c r="AD29" s="114"/>
      <c r="AE29" s="138" t="str">
        <f t="shared" si="8"/>
        <v/>
      </c>
      <c r="AF29" s="30" t="s">
        <v>43</v>
      </c>
      <c r="AG29" s="3">
        <v>41912</v>
      </c>
      <c r="AH29" s="2">
        <v>6668484.4000000004</v>
      </c>
      <c r="AI29" s="2">
        <v>20939041.199999999</v>
      </c>
      <c r="AJ29" s="10">
        <v>241</v>
      </c>
      <c r="AK29" s="10">
        <v>241</v>
      </c>
      <c r="AL29" s="10">
        <f t="shared" si="9"/>
        <v>0</v>
      </c>
      <c r="AM29" s="4" t="s">
        <v>26</v>
      </c>
      <c r="AN29" s="32" t="s">
        <v>26</v>
      </c>
      <c r="AO29" s="14">
        <f t="shared" si="20"/>
        <v>1161596</v>
      </c>
      <c r="AP29" s="19" t="e">
        <f t="shared" si="20"/>
        <v>#VALUE!</v>
      </c>
      <c r="AQ29" s="39">
        <f t="shared" si="12"/>
        <v>1161596</v>
      </c>
      <c r="AR29" s="40" t="e">
        <f t="shared" si="13"/>
        <v>#VALUE!</v>
      </c>
      <c r="AS29" s="33"/>
    </row>
    <row r="30" spans="1:45" ht="30" customHeight="1" x14ac:dyDescent="0.25">
      <c r="A30" s="91">
        <v>20</v>
      </c>
      <c r="B30" s="93" t="s">
        <v>169</v>
      </c>
      <c r="C30" s="57"/>
      <c r="D30" s="54"/>
      <c r="E30" s="58"/>
      <c r="F30" s="109"/>
      <c r="G30" s="110"/>
      <c r="H30" s="110"/>
      <c r="I30" s="110"/>
      <c r="J30" s="124">
        <f t="shared" si="0"/>
        <v>0</v>
      </c>
      <c r="K30" s="125">
        <f t="shared" si="1"/>
        <v>0</v>
      </c>
      <c r="L30" s="126" t="str">
        <f t="shared" si="2"/>
        <v/>
      </c>
      <c r="M30" s="127" t="str">
        <f t="shared" si="3"/>
        <v/>
      </c>
      <c r="N30" s="128" t="str">
        <f t="shared" si="21"/>
        <v/>
      </c>
      <c r="O30" s="129" t="str">
        <f t="shared" si="22"/>
        <v/>
      </c>
      <c r="P30" s="109"/>
      <c r="Q30" s="110"/>
      <c r="R30" s="110"/>
      <c r="S30" s="110"/>
      <c r="T30" s="124">
        <f t="shared" si="4"/>
        <v>0</v>
      </c>
      <c r="U30" s="125">
        <f t="shared" si="5"/>
        <v>0</v>
      </c>
      <c r="V30" s="126" t="str">
        <f t="shared" si="6"/>
        <v/>
      </c>
      <c r="W30" s="127" t="str">
        <f t="shared" si="7"/>
        <v/>
      </c>
      <c r="X30" s="127" t="str">
        <f t="shared" si="18"/>
        <v/>
      </c>
      <c r="Y30" s="130" t="str">
        <f t="shared" si="19"/>
        <v/>
      </c>
      <c r="Z30" s="58"/>
      <c r="AA30" s="46"/>
      <c r="AB30" s="112"/>
      <c r="AC30" s="115"/>
      <c r="AD30" s="114"/>
      <c r="AE30" s="138" t="str">
        <f t="shared" si="8"/>
        <v/>
      </c>
      <c r="AF30" s="30" t="s">
        <v>44</v>
      </c>
      <c r="AG30" s="3">
        <v>41912</v>
      </c>
      <c r="AH30" s="2">
        <v>21692714.800000001</v>
      </c>
      <c r="AI30" s="2">
        <v>68115124.5</v>
      </c>
      <c r="AJ30" s="10">
        <v>844</v>
      </c>
      <c r="AK30" s="10">
        <v>849.27</v>
      </c>
      <c r="AL30" s="10">
        <f t="shared" si="9"/>
        <v>6.2440758293838645E-3</v>
      </c>
      <c r="AM30" s="4" t="s">
        <v>45</v>
      </c>
      <c r="AN30" s="32" t="s">
        <v>128</v>
      </c>
      <c r="AO30" s="16" t="s">
        <v>38</v>
      </c>
      <c r="AP30" s="21" t="s">
        <v>38</v>
      </c>
      <c r="AQ30" s="39">
        <f t="shared" si="12"/>
        <v>1193492</v>
      </c>
      <c r="AR30" s="40" t="e">
        <f t="shared" si="13"/>
        <v>#VALUE!</v>
      </c>
      <c r="AS30" s="33"/>
    </row>
    <row r="31" spans="1:45" ht="30" customHeight="1" x14ac:dyDescent="0.25">
      <c r="A31" s="91">
        <v>21</v>
      </c>
      <c r="B31" s="93" t="s">
        <v>170</v>
      </c>
      <c r="C31" s="57"/>
      <c r="D31" s="54"/>
      <c r="E31" s="58"/>
      <c r="F31" s="109"/>
      <c r="G31" s="110"/>
      <c r="H31" s="110"/>
      <c r="I31" s="110"/>
      <c r="J31" s="124">
        <f t="shared" si="0"/>
        <v>0</v>
      </c>
      <c r="K31" s="125">
        <f t="shared" si="1"/>
        <v>0</v>
      </c>
      <c r="L31" s="126" t="str">
        <f t="shared" si="2"/>
        <v/>
      </c>
      <c r="M31" s="127" t="str">
        <f t="shared" si="3"/>
        <v/>
      </c>
      <c r="N31" s="128" t="str">
        <f t="shared" si="21"/>
        <v/>
      </c>
      <c r="O31" s="129" t="str">
        <f t="shared" si="22"/>
        <v/>
      </c>
      <c r="P31" s="109"/>
      <c r="Q31" s="110"/>
      <c r="R31" s="110"/>
      <c r="S31" s="110"/>
      <c r="T31" s="124">
        <f t="shared" si="4"/>
        <v>0</v>
      </c>
      <c r="U31" s="125">
        <f t="shared" si="5"/>
        <v>0</v>
      </c>
      <c r="V31" s="126" t="str">
        <f t="shared" si="6"/>
        <v/>
      </c>
      <c r="W31" s="127" t="str">
        <f t="shared" si="7"/>
        <v/>
      </c>
      <c r="X31" s="127" t="str">
        <f t="shared" si="18"/>
        <v/>
      </c>
      <c r="Y31" s="130" t="str">
        <f t="shared" si="19"/>
        <v/>
      </c>
      <c r="Z31" s="58"/>
      <c r="AA31" s="46"/>
      <c r="AB31" s="112"/>
      <c r="AC31" s="115"/>
      <c r="AD31" s="116"/>
      <c r="AE31" s="138" t="str">
        <f t="shared" si="8"/>
        <v/>
      </c>
      <c r="AF31" s="30" t="s">
        <v>46</v>
      </c>
      <c r="AG31" s="3">
        <v>41912</v>
      </c>
      <c r="AH31" s="2">
        <v>46953011.600000001</v>
      </c>
      <c r="AI31" s="2">
        <v>146810191.09999999</v>
      </c>
      <c r="AJ31" s="10">
        <v>1178</v>
      </c>
      <c r="AK31" s="10">
        <v>1175.03</v>
      </c>
      <c r="AL31" s="10">
        <f t="shared" si="9"/>
        <v>-2.5212224108658973E-3</v>
      </c>
      <c r="AM31" s="4" t="s">
        <v>26</v>
      </c>
      <c r="AN31" s="32" t="s">
        <v>26</v>
      </c>
      <c r="AO31" s="14">
        <f>AF31-AD31</f>
        <v>1193495</v>
      </c>
      <c r="AP31" s="19" t="e">
        <f>AG31-AE31</f>
        <v>#VALUE!</v>
      </c>
      <c r="AQ31" s="39">
        <f t="shared" si="12"/>
        <v>1193495</v>
      </c>
      <c r="AR31" s="40" t="e">
        <f t="shared" si="13"/>
        <v>#VALUE!</v>
      </c>
      <c r="AS31" s="33"/>
    </row>
    <row r="32" spans="1:45" ht="30" customHeight="1" x14ac:dyDescent="0.25">
      <c r="A32" s="91">
        <v>22</v>
      </c>
      <c r="B32" s="93" t="s">
        <v>171</v>
      </c>
      <c r="C32" s="57"/>
      <c r="D32" s="54"/>
      <c r="E32" s="58"/>
      <c r="F32" s="109"/>
      <c r="G32" s="110"/>
      <c r="H32" s="110"/>
      <c r="I32" s="110"/>
      <c r="J32" s="124">
        <f t="shared" si="0"/>
        <v>0</v>
      </c>
      <c r="K32" s="125">
        <f t="shared" si="1"/>
        <v>0</v>
      </c>
      <c r="L32" s="126" t="str">
        <f t="shared" si="2"/>
        <v/>
      </c>
      <c r="M32" s="127" t="str">
        <f t="shared" si="3"/>
        <v/>
      </c>
      <c r="N32" s="128" t="str">
        <f t="shared" si="21"/>
        <v/>
      </c>
      <c r="O32" s="129" t="str">
        <f t="shared" si="22"/>
        <v/>
      </c>
      <c r="P32" s="109"/>
      <c r="Q32" s="110"/>
      <c r="R32" s="110"/>
      <c r="S32" s="110"/>
      <c r="T32" s="124">
        <f t="shared" si="4"/>
        <v>0</v>
      </c>
      <c r="U32" s="125">
        <f t="shared" si="5"/>
        <v>0</v>
      </c>
      <c r="V32" s="126" t="str">
        <f>IFERROR((T32-P32)/P32,"")</f>
        <v/>
      </c>
      <c r="W32" s="127" t="str">
        <f>IFERROR((U32-Q32)/Q32,"")</f>
        <v/>
      </c>
      <c r="X32" s="127" t="str">
        <f t="shared" ref="X32:X74" si="23">IFERROR(IFERROR(R32/$AD32*IFERROR($AC32/P32,$AD32/P32)-1,R32/P32),"")</f>
        <v/>
      </c>
      <c r="Y32" s="130" t="str">
        <f t="shared" ref="Y32:Y74" si="24">IFERROR(IFERROR(S32/$AD32*IFERROR($AC32/Q32,$AD32/Q32)-1,S32/Q32),"")</f>
        <v/>
      </c>
      <c r="Z32" s="98"/>
      <c r="AA32" s="46"/>
      <c r="AB32" s="112"/>
      <c r="AC32" s="115"/>
      <c r="AD32" s="116"/>
      <c r="AE32" s="138" t="str">
        <f t="shared" si="8"/>
        <v/>
      </c>
      <c r="AF32" s="30" t="s">
        <v>47</v>
      </c>
      <c r="AG32" s="3">
        <v>41912</v>
      </c>
      <c r="AH32" s="2">
        <v>5073600.4000000004</v>
      </c>
      <c r="AI32" s="2">
        <v>62539886.700000003</v>
      </c>
      <c r="AJ32" s="10">
        <v>742</v>
      </c>
      <c r="AK32" s="10">
        <v>746.51</v>
      </c>
      <c r="AL32" s="10">
        <f t="shared" si="9"/>
        <v>6.0781671159029528E-3</v>
      </c>
      <c r="AM32" s="4" t="s">
        <v>48</v>
      </c>
      <c r="AN32" s="32" t="s">
        <v>129</v>
      </c>
      <c r="AO32" s="16" t="s">
        <v>38</v>
      </c>
      <c r="AP32" s="21" t="s">
        <v>38</v>
      </c>
      <c r="AQ32" s="39">
        <f t="shared" si="12"/>
        <v>1193496</v>
      </c>
      <c r="AR32" s="40" t="e">
        <f t="shared" si="13"/>
        <v>#VALUE!</v>
      </c>
      <c r="AS32" s="33"/>
    </row>
    <row r="33" spans="1:45" ht="30" customHeight="1" x14ac:dyDescent="0.25">
      <c r="A33" s="91">
        <v>23</v>
      </c>
      <c r="B33" s="93" t="s">
        <v>172</v>
      </c>
      <c r="C33" s="57"/>
      <c r="D33" s="54"/>
      <c r="E33" s="58"/>
      <c r="F33" s="109"/>
      <c r="G33" s="110"/>
      <c r="H33" s="110"/>
      <c r="I33" s="110"/>
      <c r="J33" s="124">
        <f t="shared" si="0"/>
        <v>0</v>
      </c>
      <c r="K33" s="125">
        <f t="shared" si="1"/>
        <v>0</v>
      </c>
      <c r="L33" s="126" t="str">
        <f t="shared" si="2"/>
        <v/>
      </c>
      <c r="M33" s="127" t="str">
        <f t="shared" si="3"/>
        <v/>
      </c>
      <c r="N33" s="128" t="str">
        <f t="shared" si="21"/>
        <v/>
      </c>
      <c r="O33" s="129" t="str">
        <f t="shared" si="22"/>
        <v/>
      </c>
      <c r="P33" s="109"/>
      <c r="Q33" s="110"/>
      <c r="R33" s="110"/>
      <c r="S33" s="110"/>
      <c r="T33" s="124">
        <f t="shared" si="4"/>
        <v>0</v>
      </c>
      <c r="U33" s="125">
        <f t="shared" si="5"/>
        <v>0</v>
      </c>
      <c r="V33" s="126" t="str">
        <f t="shared" ref="V33:V74" si="25">IFERROR((T33-P33)/P33,"")</f>
        <v/>
      </c>
      <c r="W33" s="127" t="str">
        <f t="shared" ref="W33:W74" si="26">IFERROR((U33-Q33)/Q33,"")</f>
        <v/>
      </c>
      <c r="X33" s="127" t="str">
        <f t="shared" si="23"/>
        <v/>
      </c>
      <c r="Y33" s="130" t="str">
        <f t="shared" si="24"/>
        <v/>
      </c>
      <c r="Z33" s="58"/>
      <c r="AA33" s="46"/>
      <c r="AB33" s="112"/>
      <c r="AC33" s="115"/>
      <c r="AD33" s="116"/>
      <c r="AE33" s="138" t="str">
        <f t="shared" si="8"/>
        <v/>
      </c>
      <c r="AF33" s="30" t="s">
        <v>49</v>
      </c>
      <c r="AG33" s="3">
        <v>41912</v>
      </c>
      <c r="AH33" s="2">
        <v>50197160.299999997</v>
      </c>
      <c r="AI33" s="2">
        <v>155734999.5</v>
      </c>
      <c r="AJ33" s="10">
        <v>1479</v>
      </c>
      <c r="AK33" s="10">
        <v>1469.99</v>
      </c>
      <c r="AL33" s="10">
        <f t="shared" si="9"/>
        <v>-6.0919540229884992E-3</v>
      </c>
      <c r="AM33" s="4" t="s">
        <v>50</v>
      </c>
      <c r="AN33" s="32" t="s">
        <v>128</v>
      </c>
      <c r="AO33" s="14">
        <f t="shared" ref="AO33:AO43" si="27">AF33-AD33</f>
        <v>1193498</v>
      </c>
      <c r="AP33" s="19" t="e">
        <f t="shared" ref="AP33:AP43" si="28">AG33-AE33</f>
        <v>#VALUE!</v>
      </c>
      <c r="AQ33" s="39">
        <f t="shared" si="12"/>
        <v>1193498</v>
      </c>
      <c r="AR33" s="40" t="e">
        <f t="shared" si="13"/>
        <v>#VALUE!</v>
      </c>
      <c r="AS33" s="33"/>
    </row>
    <row r="34" spans="1:45" ht="30" customHeight="1" x14ac:dyDescent="0.25">
      <c r="A34" s="91">
        <v>24</v>
      </c>
      <c r="B34" s="93" t="s">
        <v>173</v>
      </c>
      <c r="C34" s="57"/>
      <c r="D34" s="54"/>
      <c r="E34" s="58"/>
      <c r="F34" s="109"/>
      <c r="G34" s="110"/>
      <c r="H34" s="110"/>
      <c r="I34" s="110"/>
      <c r="J34" s="124">
        <f t="shared" si="0"/>
        <v>0</v>
      </c>
      <c r="K34" s="125">
        <f t="shared" si="1"/>
        <v>0</v>
      </c>
      <c r="L34" s="126" t="str">
        <f t="shared" si="2"/>
        <v/>
      </c>
      <c r="M34" s="127" t="str">
        <f t="shared" si="3"/>
        <v/>
      </c>
      <c r="N34" s="128" t="str">
        <f t="shared" si="21"/>
        <v/>
      </c>
      <c r="O34" s="129" t="str">
        <f t="shared" si="22"/>
        <v/>
      </c>
      <c r="P34" s="109"/>
      <c r="Q34" s="110"/>
      <c r="R34" s="110"/>
      <c r="S34" s="110"/>
      <c r="T34" s="124">
        <f t="shared" si="4"/>
        <v>0</v>
      </c>
      <c r="U34" s="125">
        <f t="shared" si="5"/>
        <v>0</v>
      </c>
      <c r="V34" s="126" t="str">
        <f t="shared" si="25"/>
        <v/>
      </c>
      <c r="W34" s="127" t="str">
        <f t="shared" si="26"/>
        <v/>
      </c>
      <c r="X34" s="127" t="str">
        <f t="shared" si="23"/>
        <v/>
      </c>
      <c r="Y34" s="130" t="str">
        <f t="shared" si="24"/>
        <v/>
      </c>
      <c r="Z34" s="58"/>
      <c r="AA34" s="46"/>
      <c r="AB34" s="112"/>
      <c r="AC34" s="115"/>
      <c r="AD34" s="116"/>
      <c r="AE34" s="138" t="str">
        <f t="shared" si="8"/>
        <v/>
      </c>
      <c r="AF34" s="30" t="s">
        <v>51</v>
      </c>
      <c r="AG34" s="3">
        <v>41912</v>
      </c>
      <c r="AH34" s="2">
        <v>38246819.700000003</v>
      </c>
      <c r="AI34" s="2">
        <v>120095013.8</v>
      </c>
      <c r="AJ34" s="10">
        <v>784.93</v>
      </c>
      <c r="AK34" s="10">
        <v>784.93</v>
      </c>
      <c r="AL34" s="10">
        <f t="shared" si="9"/>
        <v>0</v>
      </c>
      <c r="AM34" s="4" t="s">
        <v>26</v>
      </c>
      <c r="AN34" s="32" t="s">
        <v>26</v>
      </c>
      <c r="AO34" s="14">
        <f t="shared" si="27"/>
        <v>1266530</v>
      </c>
      <c r="AP34" s="19" t="e">
        <f t="shared" si="28"/>
        <v>#VALUE!</v>
      </c>
      <c r="AQ34" s="39">
        <f t="shared" si="12"/>
        <v>1266530</v>
      </c>
      <c r="AR34" s="40" t="e">
        <f t="shared" si="13"/>
        <v>#VALUE!</v>
      </c>
      <c r="AS34" s="33"/>
    </row>
    <row r="35" spans="1:45" ht="30" customHeight="1" x14ac:dyDescent="0.25">
      <c r="A35" s="91">
        <v>25</v>
      </c>
      <c r="B35" s="93" t="s">
        <v>174</v>
      </c>
      <c r="C35" s="57"/>
      <c r="D35" s="54"/>
      <c r="E35" s="58"/>
      <c r="F35" s="109"/>
      <c r="G35" s="110"/>
      <c r="H35" s="110"/>
      <c r="I35" s="110"/>
      <c r="J35" s="124">
        <f t="shared" si="0"/>
        <v>0</v>
      </c>
      <c r="K35" s="125">
        <f t="shared" si="1"/>
        <v>0</v>
      </c>
      <c r="L35" s="126" t="str">
        <f t="shared" si="2"/>
        <v/>
      </c>
      <c r="M35" s="127" t="str">
        <f t="shared" si="3"/>
        <v/>
      </c>
      <c r="N35" s="128" t="str">
        <f t="shared" si="21"/>
        <v/>
      </c>
      <c r="O35" s="129" t="str">
        <f t="shared" si="22"/>
        <v/>
      </c>
      <c r="P35" s="109"/>
      <c r="Q35" s="110"/>
      <c r="R35" s="110"/>
      <c r="S35" s="110"/>
      <c r="T35" s="124">
        <f t="shared" si="4"/>
        <v>0</v>
      </c>
      <c r="U35" s="125">
        <f t="shared" si="5"/>
        <v>0</v>
      </c>
      <c r="V35" s="126" t="str">
        <f t="shared" si="25"/>
        <v/>
      </c>
      <c r="W35" s="127" t="str">
        <f t="shared" si="26"/>
        <v/>
      </c>
      <c r="X35" s="127" t="str">
        <f t="shared" si="23"/>
        <v/>
      </c>
      <c r="Y35" s="130" t="str">
        <f t="shared" si="24"/>
        <v/>
      </c>
      <c r="Z35" s="58"/>
      <c r="AA35" s="46"/>
      <c r="AB35" s="112"/>
      <c r="AC35" s="115"/>
      <c r="AD35" s="114"/>
      <c r="AE35" s="138" t="str">
        <f t="shared" si="8"/>
        <v/>
      </c>
      <c r="AF35" s="30" t="s">
        <v>52</v>
      </c>
      <c r="AG35" s="3">
        <v>41912</v>
      </c>
      <c r="AH35" s="2">
        <v>31265125.600000001</v>
      </c>
      <c r="AI35" s="2">
        <v>98172494.299999997</v>
      </c>
      <c r="AJ35" s="10">
        <v>2494.21</v>
      </c>
      <c r="AK35" s="10">
        <v>2494.21</v>
      </c>
      <c r="AL35" s="10">
        <f t="shared" si="9"/>
        <v>0</v>
      </c>
      <c r="AM35" s="4" t="s">
        <v>53</v>
      </c>
      <c r="AN35" s="32" t="s">
        <v>130</v>
      </c>
      <c r="AO35" s="14">
        <f t="shared" si="27"/>
        <v>1269211</v>
      </c>
      <c r="AP35" s="19" t="e">
        <f t="shared" si="28"/>
        <v>#VALUE!</v>
      </c>
      <c r="AQ35" s="39">
        <f t="shared" si="12"/>
        <v>1269211</v>
      </c>
      <c r="AR35" s="40" t="e">
        <f t="shared" si="13"/>
        <v>#VALUE!</v>
      </c>
      <c r="AS35" s="33"/>
    </row>
    <row r="36" spans="1:45" ht="30" customHeight="1" x14ac:dyDescent="0.25">
      <c r="A36" s="91">
        <v>26</v>
      </c>
      <c r="B36" s="93" t="s">
        <v>175</v>
      </c>
      <c r="C36" s="57"/>
      <c r="D36" s="54"/>
      <c r="E36" s="58"/>
      <c r="F36" s="109"/>
      <c r="G36" s="110"/>
      <c r="H36" s="110"/>
      <c r="I36" s="110"/>
      <c r="J36" s="124">
        <f t="shared" si="0"/>
        <v>0</v>
      </c>
      <c r="K36" s="125">
        <f t="shared" si="1"/>
        <v>0</v>
      </c>
      <c r="L36" s="126" t="str">
        <f t="shared" si="2"/>
        <v/>
      </c>
      <c r="M36" s="127" t="str">
        <f t="shared" si="3"/>
        <v/>
      </c>
      <c r="N36" s="128" t="str">
        <f t="shared" si="21"/>
        <v/>
      </c>
      <c r="O36" s="129" t="str">
        <f t="shared" si="22"/>
        <v/>
      </c>
      <c r="P36" s="109"/>
      <c r="Q36" s="110"/>
      <c r="R36" s="110"/>
      <c r="S36" s="110"/>
      <c r="T36" s="124">
        <f t="shared" si="4"/>
        <v>0</v>
      </c>
      <c r="U36" s="125">
        <f t="shared" si="5"/>
        <v>0</v>
      </c>
      <c r="V36" s="126" t="str">
        <f t="shared" si="25"/>
        <v/>
      </c>
      <c r="W36" s="127" t="str">
        <f t="shared" si="26"/>
        <v/>
      </c>
      <c r="X36" s="127" t="str">
        <f t="shared" si="23"/>
        <v/>
      </c>
      <c r="Y36" s="130" t="str">
        <f t="shared" si="24"/>
        <v/>
      </c>
      <c r="Z36" s="58"/>
      <c r="AA36" s="46"/>
      <c r="AB36" s="112"/>
      <c r="AC36" s="115"/>
      <c r="AD36" s="116"/>
      <c r="AE36" s="138" t="str">
        <f t="shared" si="8"/>
        <v/>
      </c>
      <c r="AF36" s="30" t="s">
        <v>54</v>
      </c>
      <c r="AG36" s="3">
        <v>41943</v>
      </c>
      <c r="AH36" s="2">
        <v>28838906.699999999</v>
      </c>
      <c r="AI36" s="2">
        <v>90554166.900000006</v>
      </c>
      <c r="AJ36" s="10">
        <v>960</v>
      </c>
      <c r="AK36" s="10">
        <v>990</v>
      </c>
      <c r="AL36" s="10">
        <f t="shared" si="9"/>
        <v>3.125E-2</v>
      </c>
      <c r="AM36" s="4" t="s">
        <v>55</v>
      </c>
      <c r="AN36" s="32" t="s">
        <v>131</v>
      </c>
      <c r="AO36" s="14">
        <f t="shared" si="27"/>
        <v>1331324</v>
      </c>
      <c r="AP36" s="19" t="e">
        <f t="shared" si="28"/>
        <v>#VALUE!</v>
      </c>
      <c r="AQ36" s="39">
        <f t="shared" si="12"/>
        <v>1331324</v>
      </c>
      <c r="AR36" s="40" t="e">
        <f t="shared" si="13"/>
        <v>#VALUE!</v>
      </c>
      <c r="AS36" s="33"/>
    </row>
    <row r="37" spans="1:45" ht="30" customHeight="1" x14ac:dyDescent="0.25">
      <c r="A37" s="91">
        <v>27</v>
      </c>
      <c r="B37" s="93" t="s">
        <v>176</v>
      </c>
      <c r="C37" s="57"/>
      <c r="D37" s="54"/>
      <c r="E37" s="58"/>
      <c r="F37" s="109"/>
      <c r="G37" s="110"/>
      <c r="H37" s="110"/>
      <c r="I37" s="110"/>
      <c r="J37" s="124">
        <f t="shared" si="0"/>
        <v>0</v>
      </c>
      <c r="K37" s="125">
        <f t="shared" si="1"/>
        <v>0</v>
      </c>
      <c r="L37" s="126" t="str">
        <f t="shared" si="2"/>
        <v/>
      </c>
      <c r="M37" s="127" t="str">
        <f t="shared" si="3"/>
        <v/>
      </c>
      <c r="N37" s="128" t="str">
        <f t="shared" si="21"/>
        <v/>
      </c>
      <c r="O37" s="129" t="str">
        <f t="shared" si="22"/>
        <v/>
      </c>
      <c r="P37" s="109"/>
      <c r="Q37" s="110"/>
      <c r="R37" s="110"/>
      <c r="S37" s="110"/>
      <c r="T37" s="124">
        <f t="shared" si="4"/>
        <v>0</v>
      </c>
      <c r="U37" s="125">
        <f t="shared" si="5"/>
        <v>0</v>
      </c>
      <c r="V37" s="126" t="str">
        <f t="shared" si="25"/>
        <v/>
      </c>
      <c r="W37" s="127" t="str">
        <f t="shared" si="26"/>
        <v/>
      </c>
      <c r="X37" s="127" t="str">
        <f t="shared" si="23"/>
        <v/>
      </c>
      <c r="Y37" s="130" t="str">
        <f t="shared" si="24"/>
        <v/>
      </c>
      <c r="Z37" s="58"/>
      <c r="AA37" s="46"/>
      <c r="AB37" s="112"/>
      <c r="AC37" s="115"/>
      <c r="AD37" s="116"/>
      <c r="AE37" s="138" t="str">
        <f t="shared" si="8"/>
        <v/>
      </c>
      <c r="AF37" s="30" t="s">
        <v>56</v>
      </c>
      <c r="AG37" s="3">
        <v>41912</v>
      </c>
      <c r="AH37" s="2">
        <v>29984748.100000001</v>
      </c>
      <c r="AI37" s="2">
        <v>94152109</v>
      </c>
      <c r="AJ37" s="10">
        <v>2656</v>
      </c>
      <c r="AK37" s="10">
        <v>2162.98</v>
      </c>
      <c r="AL37" s="10">
        <f t="shared" si="9"/>
        <v>-0.18562499999999998</v>
      </c>
      <c r="AM37" s="4" t="s">
        <v>57</v>
      </c>
      <c r="AN37" s="32" t="s">
        <v>132</v>
      </c>
      <c r="AO37" s="14">
        <f t="shared" si="27"/>
        <v>1331380</v>
      </c>
      <c r="AP37" s="19" t="e">
        <f t="shared" si="28"/>
        <v>#VALUE!</v>
      </c>
      <c r="AQ37" s="39">
        <f t="shared" si="12"/>
        <v>1331380</v>
      </c>
      <c r="AR37" s="40" t="e">
        <f t="shared" si="13"/>
        <v>#VALUE!</v>
      </c>
      <c r="AS37" s="33"/>
    </row>
    <row r="38" spans="1:45" ht="30" customHeight="1" x14ac:dyDescent="0.25">
      <c r="A38" s="91">
        <v>28</v>
      </c>
      <c r="B38" s="93" t="s">
        <v>177</v>
      </c>
      <c r="C38" s="57"/>
      <c r="D38" s="54"/>
      <c r="E38" s="58"/>
      <c r="F38" s="109"/>
      <c r="G38" s="110"/>
      <c r="H38" s="110"/>
      <c r="I38" s="110"/>
      <c r="J38" s="124">
        <f t="shared" si="0"/>
        <v>0</v>
      </c>
      <c r="K38" s="125">
        <f t="shared" si="1"/>
        <v>0</v>
      </c>
      <c r="L38" s="126" t="str">
        <f t="shared" si="2"/>
        <v/>
      </c>
      <c r="M38" s="127" t="str">
        <f t="shared" si="3"/>
        <v/>
      </c>
      <c r="N38" s="128" t="str">
        <f t="shared" si="21"/>
        <v/>
      </c>
      <c r="O38" s="129" t="str">
        <f t="shared" si="22"/>
        <v/>
      </c>
      <c r="P38" s="109"/>
      <c r="Q38" s="110"/>
      <c r="R38" s="110"/>
      <c r="S38" s="110"/>
      <c r="T38" s="124">
        <f t="shared" si="4"/>
        <v>0</v>
      </c>
      <c r="U38" s="125">
        <f t="shared" si="5"/>
        <v>0</v>
      </c>
      <c r="V38" s="126" t="str">
        <f t="shared" si="25"/>
        <v/>
      </c>
      <c r="W38" s="127" t="str">
        <f t="shared" si="26"/>
        <v/>
      </c>
      <c r="X38" s="127" t="str">
        <f t="shared" si="23"/>
        <v/>
      </c>
      <c r="Y38" s="130" t="str">
        <f t="shared" si="24"/>
        <v/>
      </c>
      <c r="Z38" s="58"/>
      <c r="AA38" s="46"/>
      <c r="AB38" s="112"/>
      <c r="AC38" s="115"/>
      <c r="AD38" s="116"/>
      <c r="AE38" s="138" t="str">
        <f t="shared" si="8"/>
        <v/>
      </c>
      <c r="AF38" s="30" t="s">
        <v>58</v>
      </c>
      <c r="AG38" s="3">
        <v>41912</v>
      </c>
      <c r="AH38" s="2">
        <v>33377815.600000001</v>
      </c>
      <c r="AI38" s="2">
        <v>104806341.09999999</v>
      </c>
      <c r="AJ38" s="10">
        <v>1660</v>
      </c>
      <c r="AK38" s="10">
        <v>1660</v>
      </c>
      <c r="AL38" s="10">
        <f t="shared" si="9"/>
        <v>0</v>
      </c>
      <c r="AM38" s="4" t="s">
        <v>59</v>
      </c>
      <c r="AN38" s="32" t="s">
        <v>133</v>
      </c>
      <c r="AO38" s="14">
        <f t="shared" si="27"/>
        <v>1335467</v>
      </c>
      <c r="AP38" s="19" t="e">
        <f t="shared" si="28"/>
        <v>#VALUE!</v>
      </c>
      <c r="AQ38" s="39">
        <f t="shared" si="12"/>
        <v>1335467</v>
      </c>
      <c r="AR38" s="40" t="e">
        <f t="shared" si="13"/>
        <v>#VALUE!</v>
      </c>
      <c r="AS38" s="33"/>
    </row>
    <row r="39" spans="1:45" ht="30" customHeight="1" x14ac:dyDescent="0.25">
      <c r="A39" s="91">
        <v>29</v>
      </c>
      <c r="B39" s="93" t="s">
        <v>178</v>
      </c>
      <c r="C39" s="57"/>
      <c r="D39" s="54"/>
      <c r="E39" s="58"/>
      <c r="F39" s="109"/>
      <c r="G39" s="110"/>
      <c r="H39" s="110"/>
      <c r="I39" s="110"/>
      <c r="J39" s="124">
        <f t="shared" si="0"/>
        <v>0</v>
      </c>
      <c r="K39" s="125">
        <f t="shared" si="1"/>
        <v>0</v>
      </c>
      <c r="L39" s="126" t="str">
        <f t="shared" si="2"/>
        <v/>
      </c>
      <c r="M39" s="127" t="str">
        <f t="shared" si="3"/>
        <v/>
      </c>
      <c r="N39" s="128" t="str">
        <f t="shared" si="21"/>
        <v/>
      </c>
      <c r="O39" s="129" t="str">
        <f t="shared" si="22"/>
        <v/>
      </c>
      <c r="P39" s="109"/>
      <c r="Q39" s="110"/>
      <c r="R39" s="110"/>
      <c r="S39" s="110"/>
      <c r="T39" s="124">
        <f t="shared" si="4"/>
        <v>0</v>
      </c>
      <c r="U39" s="125">
        <f t="shared" si="5"/>
        <v>0</v>
      </c>
      <c r="V39" s="126" t="str">
        <f t="shared" si="25"/>
        <v/>
      </c>
      <c r="W39" s="127" t="str">
        <f t="shared" si="26"/>
        <v/>
      </c>
      <c r="X39" s="127" t="str">
        <f t="shared" si="23"/>
        <v/>
      </c>
      <c r="Y39" s="130" t="str">
        <f t="shared" si="24"/>
        <v/>
      </c>
      <c r="Z39" s="58"/>
      <c r="AA39" s="46"/>
      <c r="AB39" s="112"/>
      <c r="AC39" s="115"/>
      <c r="AD39" s="116"/>
      <c r="AE39" s="138" t="str">
        <f t="shared" si="8"/>
        <v/>
      </c>
      <c r="AF39" s="30" t="s">
        <v>60</v>
      </c>
      <c r="AG39" s="3">
        <v>41943</v>
      </c>
      <c r="AH39" s="2">
        <v>24586872.300000001</v>
      </c>
      <c r="AI39" s="2">
        <v>77202779</v>
      </c>
      <c r="AJ39" s="10">
        <v>805</v>
      </c>
      <c r="AK39" s="10">
        <v>838.86</v>
      </c>
      <c r="AL39" s="10">
        <f t="shared" si="9"/>
        <v>4.2062111801242252E-2</v>
      </c>
      <c r="AM39" s="4" t="s">
        <v>55</v>
      </c>
      <c r="AN39" s="32" t="s">
        <v>133</v>
      </c>
      <c r="AO39" s="14">
        <f t="shared" si="27"/>
        <v>1335891</v>
      </c>
      <c r="AP39" s="19" t="e">
        <f t="shared" si="28"/>
        <v>#VALUE!</v>
      </c>
      <c r="AQ39" s="39">
        <f t="shared" si="12"/>
        <v>1335891</v>
      </c>
      <c r="AR39" s="40" t="e">
        <f t="shared" si="13"/>
        <v>#VALUE!</v>
      </c>
      <c r="AS39" s="33"/>
    </row>
    <row r="40" spans="1:45" ht="30" customHeight="1" x14ac:dyDescent="0.25">
      <c r="A40" s="91">
        <v>30</v>
      </c>
      <c r="B40" s="93" t="s">
        <v>179</v>
      </c>
      <c r="C40" s="57"/>
      <c r="D40" s="54"/>
      <c r="E40" s="58"/>
      <c r="F40" s="109"/>
      <c r="G40" s="110"/>
      <c r="H40" s="110"/>
      <c r="I40" s="110"/>
      <c r="J40" s="124">
        <f t="shared" si="0"/>
        <v>0</v>
      </c>
      <c r="K40" s="125">
        <f t="shared" si="1"/>
        <v>0</v>
      </c>
      <c r="L40" s="126" t="str">
        <f t="shared" si="2"/>
        <v/>
      </c>
      <c r="M40" s="127" t="str">
        <f t="shared" si="3"/>
        <v/>
      </c>
      <c r="N40" s="128" t="str">
        <f t="shared" si="21"/>
        <v/>
      </c>
      <c r="O40" s="129" t="str">
        <f t="shared" si="22"/>
        <v/>
      </c>
      <c r="P40" s="109"/>
      <c r="Q40" s="110"/>
      <c r="R40" s="110"/>
      <c r="S40" s="110"/>
      <c r="T40" s="124">
        <f t="shared" si="4"/>
        <v>0</v>
      </c>
      <c r="U40" s="125">
        <f t="shared" si="5"/>
        <v>0</v>
      </c>
      <c r="V40" s="126" t="str">
        <f t="shared" si="25"/>
        <v/>
      </c>
      <c r="W40" s="127" t="str">
        <f t="shared" si="26"/>
        <v/>
      </c>
      <c r="X40" s="127" t="str">
        <f t="shared" si="23"/>
        <v/>
      </c>
      <c r="Y40" s="130" t="str">
        <f t="shared" si="24"/>
        <v/>
      </c>
      <c r="Z40" s="58"/>
      <c r="AA40" s="46"/>
      <c r="AB40" s="112"/>
      <c r="AC40" s="115"/>
      <c r="AD40" s="114"/>
      <c r="AE40" s="138" t="str">
        <f t="shared" si="8"/>
        <v/>
      </c>
      <c r="AF40" s="30" t="s">
        <v>61</v>
      </c>
      <c r="AG40" s="3">
        <v>41912</v>
      </c>
      <c r="AH40" s="2">
        <v>25037867.399999999</v>
      </c>
      <c r="AI40" s="2">
        <v>78618903.799999997</v>
      </c>
      <c r="AJ40" s="10">
        <v>1642.24</v>
      </c>
      <c r="AK40" s="10">
        <v>1642.24</v>
      </c>
      <c r="AL40" s="10">
        <f t="shared" si="9"/>
        <v>0</v>
      </c>
      <c r="AM40" s="4" t="s">
        <v>26</v>
      </c>
      <c r="AN40" s="32" t="s">
        <v>26</v>
      </c>
      <c r="AO40" s="15">
        <f t="shared" si="27"/>
        <v>1406489</v>
      </c>
      <c r="AP40" s="20" t="e">
        <f t="shared" si="28"/>
        <v>#VALUE!</v>
      </c>
      <c r="AQ40" s="39">
        <f t="shared" si="12"/>
        <v>1406489</v>
      </c>
      <c r="AR40" s="40" t="e">
        <f t="shared" si="13"/>
        <v>#VALUE!</v>
      </c>
      <c r="AS40" s="33"/>
    </row>
    <row r="41" spans="1:45" ht="30" customHeight="1" x14ac:dyDescent="0.25">
      <c r="A41" s="91">
        <v>31</v>
      </c>
      <c r="B41" s="93" t="s">
        <v>180</v>
      </c>
      <c r="C41" s="57"/>
      <c r="D41" s="54"/>
      <c r="E41" s="58"/>
      <c r="F41" s="109"/>
      <c r="G41" s="110"/>
      <c r="H41" s="110"/>
      <c r="I41" s="110"/>
      <c r="J41" s="124">
        <f t="shared" si="0"/>
        <v>0</v>
      </c>
      <c r="K41" s="125">
        <f t="shared" si="1"/>
        <v>0</v>
      </c>
      <c r="L41" s="126" t="str">
        <f t="shared" si="2"/>
        <v/>
      </c>
      <c r="M41" s="127" t="str">
        <f t="shared" si="3"/>
        <v/>
      </c>
      <c r="N41" s="128" t="str">
        <f t="shared" si="21"/>
        <v/>
      </c>
      <c r="O41" s="129" t="str">
        <f t="shared" si="22"/>
        <v/>
      </c>
      <c r="P41" s="109"/>
      <c r="Q41" s="110"/>
      <c r="R41" s="110"/>
      <c r="S41" s="110"/>
      <c r="T41" s="124">
        <f t="shared" si="4"/>
        <v>0</v>
      </c>
      <c r="U41" s="125">
        <f t="shared" si="5"/>
        <v>0</v>
      </c>
      <c r="V41" s="126" t="str">
        <f t="shared" si="25"/>
        <v/>
      </c>
      <c r="W41" s="127" t="str">
        <f t="shared" si="26"/>
        <v/>
      </c>
      <c r="X41" s="127" t="str">
        <f t="shared" si="23"/>
        <v/>
      </c>
      <c r="Y41" s="130" t="str">
        <f t="shared" si="24"/>
        <v/>
      </c>
      <c r="Z41" s="58"/>
      <c r="AA41" s="46"/>
      <c r="AB41" s="112"/>
      <c r="AC41" s="115"/>
      <c r="AD41" s="114"/>
      <c r="AE41" s="138" t="str">
        <f t="shared" si="8"/>
        <v/>
      </c>
      <c r="AF41" s="30" t="s">
        <v>62</v>
      </c>
      <c r="AG41" s="3">
        <v>41912</v>
      </c>
      <c r="AH41" s="2">
        <v>27130660.300000001</v>
      </c>
      <c r="AI41" s="2">
        <v>61441603.899999999</v>
      </c>
      <c r="AJ41" s="10">
        <v>391.71</v>
      </c>
      <c r="AK41" s="10">
        <v>391.71</v>
      </c>
      <c r="AL41" s="10">
        <f t="shared" si="9"/>
        <v>0</v>
      </c>
      <c r="AM41" s="4" t="s">
        <v>26</v>
      </c>
      <c r="AN41" s="32" t="s">
        <v>26</v>
      </c>
      <c r="AO41" s="14">
        <f t="shared" si="27"/>
        <v>1406495</v>
      </c>
      <c r="AP41" s="20" t="e">
        <f t="shared" si="28"/>
        <v>#VALUE!</v>
      </c>
      <c r="AQ41" s="39">
        <f t="shared" si="12"/>
        <v>1406495</v>
      </c>
      <c r="AR41" s="40" t="e">
        <f t="shared" si="13"/>
        <v>#VALUE!</v>
      </c>
      <c r="AS41" s="33"/>
    </row>
    <row r="42" spans="1:45" ht="30" customHeight="1" x14ac:dyDescent="0.25">
      <c r="A42" s="91">
        <v>32</v>
      </c>
      <c r="B42" s="93" t="s">
        <v>181</v>
      </c>
      <c r="C42" s="57"/>
      <c r="D42" s="54"/>
      <c r="E42" s="58"/>
      <c r="F42" s="109"/>
      <c r="G42" s="110"/>
      <c r="H42" s="110"/>
      <c r="I42" s="110"/>
      <c r="J42" s="124">
        <f t="shared" si="0"/>
        <v>0</v>
      </c>
      <c r="K42" s="125">
        <f t="shared" si="1"/>
        <v>0</v>
      </c>
      <c r="L42" s="126" t="str">
        <f t="shared" si="2"/>
        <v/>
      </c>
      <c r="M42" s="127" t="str">
        <f t="shared" si="3"/>
        <v/>
      </c>
      <c r="N42" s="128" t="str">
        <f t="shared" si="21"/>
        <v/>
      </c>
      <c r="O42" s="129" t="str">
        <f t="shared" si="22"/>
        <v/>
      </c>
      <c r="P42" s="109"/>
      <c r="Q42" s="110"/>
      <c r="R42" s="110"/>
      <c r="S42" s="110"/>
      <c r="T42" s="124">
        <f t="shared" si="4"/>
        <v>0</v>
      </c>
      <c r="U42" s="125">
        <f t="shared" si="5"/>
        <v>0</v>
      </c>
      <c r="V42" s="126" t="str">
        <f t="shared" si="25"/>
        <v/>
      </c>
      <c r="W42" s="127" t="str">
        <f t="shared" si="26"/>
        <v/>
      </c>
      <c r="X42" s="127" t="str">
        <f t="shared" si="23"/>
        <v/>
      </c>
      <c r="Y42" s="130" t="str">
        <f t="shared" si="24"/>
        <v/>
      </c>
      <c r="Z42" s="58"/>
      <c r="AA42" s="46"/>
      <c r="AB42" s="112"/>
      <c r="AC42" s="115"/>
      <c r="AD42" s="116"/>
      <c r="AE42" s="138" t="str">
        <f t="shared" si="8"/>
        <v/>
      </c>
      <c r="AF42" s="30" t="s">
        <v>63</v>
      </c>
      <c r="AG42" s="3">
        <v>41943</v>
      </c>
      <c r="AH42" s="2">
        <v>4290956</v>
      </c>
      <c r="AI42" s="2">
        <v>13473601.800000001</v>
      </c>
      <c r="AJ42" s="10">
        <v>210</v>
      </c>
      <c r="AK42" s="10">
        <v>210</v>
      </c>
      <c r="AL42" s="10">
        <f t="shared" si="9"/>
        <v>0</v>
      </c>
      <c r="AM42" s="4" t="s">
        <v>64</v>
      </c>
      <c r="AN42" s="32" t="s">
        <v>134</v>
      </c>
      <c r="AO42" s="15">
        <f t="shared" si="27"/>
        <v>1447034</v>
      </c>
      <c r="AP42" s="20" t="e">
        <f t="shared" si="28"/>
        <v>#VALUE!</v>
      </c>
      <c r="AQ42" s="39">
        <f t="shared" si="12"/>
        <v>1447034</v>
      </c>
      <c r="AR42" s="40" t="e">
        <f t="shared" si="13"/>
        <v>#VALUE!</v>
      </c>
      <c r="AS42" s="33"/>
    </row>
    <row r="43" spans="1:45" ht="30" customHeight="1" x14ac:dyDescent="0.25">
      <c r="A43" s="91">
        <v>33</v>
      </c>
      <c r="B43" s="93" t="s">
        <v>182</v>
      </c>
      <c r="C43" s="57"/>
      <c r="D43" s="54"/>
      <c r="E43" s="58"/>
      <c r="F43" s="109"/>
      <c r="G43" s="110"/>
      <c r="H43" s="110"/>
      <c r="I43" s="110"/>
      <c r="J43" s="124">
        <f t="shared" ref="J43:J74" si="29">H43*(1-IF(($AE43)="",0,($AE43)))</f>
        <v>0</v>
      </c>
      <c r="K43" s="125">
        <f t="shared" ref="K43:K74" si="30">I43*(1-IF(($AE43)="",0,($AE43)))</f>
        <v>0</v>
      </c>
      <c r="L43" s="126" t="str">
        <f t="shared" ref="L43:L74" si="31">IFERROR((J43-F43)/F43,"")</f>
        <v/>
      </c>
      <c r="M43" s="127" t="str">
        <f t="shared" ref="M43:M74" si="32">IFERROR((K43-G43)/G43,"")</f>
        <v/>
      </c>
      <c r="N43" s="128" t="str">
        <f t="shared" si="21"/>
        <v/>
      </c>
      <c r="O43" s="129" t="str">
        <f t="shared" si="22"/>
        <v/>
      </c>
      <c r="P43" s="109"/>
      <c r="Q43" s="110"/>
      <c r="R43" s="110"/>
      <c r="S43" s="110"/>
      <c r="T43" s="124">
        <f t="shared" ref="T43:T74" si="33">R43*(1-IF(($AE43)="",0,($AE43)))</f>
        <v>0</v>
      </c>
      <c r="U43" s="125">
        <f t="shared" ref="U43:U74" si="34">S43*(1-IF(($AE43)="",0,($AE43)))</f>
        <v>0</v>
      </c>
      <c r="V43" s="126" t="str">
        <f t="shared" si="25"/>
        <v/>
      </c>
      <c r="W43" s="127" t="str">
        <f t="shared" si="26"/>
        <v/>
      </c>
      <c r="X43" s="127" t="str">
        <f t="shared" si="23"/>
        <v/>
      </c>
      <c r="Y43" s="130" t="str">
        <f t="shared" si="24"/>
        <v/>
      </c>
      <c r="Z43" s="58"/>
      <c r="AA43" s="46"/>
      <c r="AB43" s="112"/>
      <c r="AC43" s="115"/>
      <c r="AD43" s="116"/>
      <c r="AE43" s="138" t="str">
        <f t="shared" ref="AE43:AE74" si="35">IFERROR(((AD43-AC43)/AC43),"")</f>
        <v/>
      </c>
      <c r="AF43" s="30" t="s">
        <v>65</v>
      </c>
      <c r="AG43" s="3">
        <v>41820</v>
      </c>
      <c r="AH43" s="2">
        <v>12608752.300000001</v>
      </c>
      <c r="AI43" s="2">
        <v>39432754.700000003</v>
      </c>
      <c r="AJ43" s="10">
        <v>780</v>
      </c>
      <c r="AK43" s="10">
        <v>780</v>
      </c>
      <c r="AL43" s="10">
        <f t="shared" ref="AL43:AL74" si="36">IFERROR((AK43-AJ43)/AJ43,0)</f>
        <v>0</v>
      </c>
      <c r="AM43" s="4" t="s">
        <v>66</v>
      </c>
      <c r="AN43" s="32" t="s">
        <v>134</v>
      </c>
      <c r="AO43" s="15">
        <f t="shared" si="27"/>
        <v>1447043</v>
      </c>
      <c r="AP43" s="20" t="e">
        <f t="shared" si="28"/>
        <v>#VALUE!</v>
      </c>
      <c r="AQ43" s="39">
        <f t="shared" ref="AQ43:AQ74" si="37">AF43-AD43</f>
        <v>1447043</v>
      </c>
      <c r="AR43" s="40" t="e">
        <f t="shared" ref="AR43:AR74" si="38">AG43-AE43</f>
        <v>#VALUE!</v>
      </c>
      <c r="AS43" s="33"/>
    </row>
    <row r="44" spans="1:45" ht="30" customHeight="1" x14ac:dyDescent="0.25">
      <c r="A44" s="91">
        <v>34</v>
      </c>
      <c r="B44" s="93" t="s">
        <v>183</v>
      </c>
      <c r="C44" s="57"/>
      <c r="D44" s="54"/>
      <c r="E44" s="58"/>
      <c r="F44" s="109"/>
      <c r="G44" s="110"/>
      <c r="H44" s="110"/>
      <c r="I44" s="110"/>
      <c r="J44" s="124">
        <f t="shared" si="29"/>
        <v>0</v>
      </c>
      <c r="K44" s="125">
        <f t="shared" si="30"/>
        <v>0</v>
      </c>
      <c r="L44" s="126" t="str">
        <f t="shared" si="31"/>
        <v/>
      </c>
      <c r="M44" s="127" t="str">
        <f t="shared" si="32"/>
        <v/>
      </c>
      <c r="N44" s="128" t="str">
        <f t="shared" si="21"/>
        <v/>
      </c>
      <c r="O44" s="129" t="str">
        <f t="shared" si="22"/>
        <v/>
      </c>
      <c r="P44" s="109"/>
      <c r="Q44" s="110"/>
      <c r="R44" s="110"/>
      <c r="S44" s="110"/>
      <c r="T44" s="124">
        <f t="shared" si="33"/>
        <v>0</v>
      </c>
      <c r="U44" s="125">
        <f t="shared" si="34"/>
        <v>0</v>
      </c>
      <c r="V44" s="126" t="str">
        <f t="shared" si="25"/>
        <v/>
      </c>
      <c r="W44" s="127" t="str">
        <f t="shared" si="26"/>
        <v/>
      </c>
      <c r="X44" s="127" t="str">
        <f t="shared" si="23"/>
        <v/>
      </c>
      <c r="Y44" s="130" t="str">
        <f t="shared" si="24"/>
        <v/>
      </c>
      <c r="Z44" s="58"/>
      <c r="AA44" s="46"/>
      <c r="AB44" s="112"/>
      <c r="AC44" s="115"/>
      <c r="AD44" s="116"/>
      <c r="AE44" s="138" t="str">
        <f t="shared" si="35"/>
        <v/>
      </c>
      <c r="AF44" s="30" t="s">
        <v>67</v>
      </c>
      <c r="AG44" s="3">
        <v>41394</v>
      </c>
      <c r="AH44" s="2">
        <v>524574.5</v>
      </c>
      <c r="AI44" s="2">
        <v>1647164</v>
      </c>
      <c r="AJ44" s="10">
        <v>55</v>
      </c>
      <c r="AK44" s="10">
        <v>55</v>
      </c>
      <c r="AL44" s="10">
        <f t="shared" si="36"/>
        <v>0</v>
      </c>
      <c r="AM44" s="4" t="s">
        <v>68</v>
      </c>
      <c r="AN44" s="32" t="s">
        <v>124</v>
      </c>
      <c r="AO44" s="16" t="s">
        <v>38</v>
      </c>
      <c r="AP44" s="21" t="s">
        <v>38</v>
      </c>
      <c r="AQ44" s="39">
        <f t="shared" si="37"/>
        <v>1453538</v>
      </c>
      <c r="AR44" s="40" t="e">
        <f t="shared" si="38"/>
        <v>#VALUE!</v>
      </c>
      <c r="AS44" s="33"/>
    </row>
    <row r="45" spans="1:45" ht="30" customHeight="1" x14ac:dyDescent="0.25">
      <c r="A45" s="91">
        <v>35</v>
      </c>
      <c r="B45" s="93" t="s">
        <v>184</v>
      </c>
      <c r="C45" s="57"/>
      <c r="D45" s="54"/>
      <c r="E45" s="58"/>
      <c r="F45" s="109"/>
      <c r="G45" s="110"/>
      <c r="H45" s="110"/>
      <c r="I45" s="110"/>
      <c r="J45" s="124">
        <f t="shared" si="29"/>
        <v>0</v>
      </c>
      <c r="K45" s="125">
        <f t="shared" si="30"/>
        <v>0</v>
      </c>
      <c r="L45" s="126" t="str">
        <f t="shared" si="31"/>
        <v/>
      </c>
      <c r="M45" s="127" t="str">
        <f t="shared" si="32"/>
        <v/>
      </c>
      <c r="N45" s="128" t="str">
        <f t="shared" si="21"/>
        <v/>
      </c>
      <c r="O45" s="129" t="str">
        <f t="shared" si="22"/>
        <v/>
      </c>
      <c r="P45" s="109"/>
      <c r="Q45" s="110"/>
      <c r="R45" s="110"/>
      <c r="S45" s="110"/>
      <c r="T45" s="124">
        <f t="shared" si="33"/>
        <v>0</v>
      </c>
      <c r="U45" s="125">
        <f t="shared" si="34"/>
        <v>0</v>
      </c>
      <c r="V45" s="126" t="str">
        <f t="shared" si="25"/>
        <v/>
      </c>
      <c r="W45" s="127" t="str">
        <f t="shared" si="26"/>
        <v/>
      </c>
      <c r="X45" s="127" t="str">
        <f t="shared" si="23"/>
        <v/>
      </c>
      <c r="Y45" s="130" t="str">
        <f t="shared" si="24"/>
        <v/>
      </c>
      <c r="Z45" s="58"/>
      <c r="AA45" s="46"/>
      <c r="AB45" s="112"/>
      <c r="AC45" s="115"/>
      <c r="AD45" s="114"/>
      <c r="AE45" s="138" t="str">
        <f t="shared" si="35"/>
        <v/>
      </c>
      <c r="AF45" s="30" t="s">
        <v>69</v>
      </c>
      <c r="AG45" s="3">
        <v>41912</v>
      </c>
      <c r="AH45" s="2">
        <v>9055833.8000000007</v>
      </c>
      <c r="AI45" s="2">
        <v>28435318</v>
      </c>
      <c r="AJ45" s="10">
        <v>298</v>
      </c>
      <c r="AK45" s="10">
        <v>298</v>
      </c>
      <c r="AL45" s="10">
        <f t="shared" si="36"/>
        <v>0</v>
      </c>
      <c r="AM45" s="4" t="s">
        <v>26</v>
      </c>
      <c r="AN45" s="32" t="s">
        <v>26</v>
      </c>
      <c r="AO45" s="14">
        <f t="shared" ref="AO45:AP47" si="39">AF45-AD45</f>
        <v>1491413</v>
      </c>
      <c r="AP45" s="19" t="e">
        <f t="shared" si="39"/>
        <v>#VALUE!</v>
      </c>
      <c r="AQ45" s="39">
        <f t="shared" si="37"/>
        <v>1491413</v>
      </c>
      <c r="AR45" s="40" t="e">
        <f t="shared" si="38"/>
        <v>#VALUE!</v>
      </c>
      <c r="AS45" s="33"/>
    </row>
    <row r="46" spans="1:45" ht="30" customHeight="1" x14ac:dyDescent="0.25">
      <c r="A46" s="91">
        <v>36</v>
      </c>
      <c r="B46" s="93" t="s">
        <v>185</v>
      </c>
      <c r="C46" s="57"/>
      <c r="D46" s="54"/>
      <c r="E46" s="58"/>
      <c r="F46" s="109"/>
      <c r="G46" s="110"/>
      <c r="H46" s="110"/>
      <c r="I46" s="110"/>
      <c r="J46" s="124">
        <f t="shared" si="29"/>
        <v>0</v>
      </c>
      <c r="K46" s="125">
        <f t="shared" si="30"/>
        <v>0</v>
      </c>
      <c r="L46" s="126" t="str">
        <f t="shared" si="31"/>
        <v/>
      </c>
      <c r="M46" s="127" t="str">
        <f t="shared" si="32"/>
        <v/>
      </c>
      <c r="N46" s="128" t="str">
        <f t="shared" si="21"/>
        <v/>
      </c>
      <c r="O46" s="129" t="str">
        <f t="shared" si="22"/>
        <v/>
      </c>
      <c r="P46" s="109"/>
      <c r="Q46" s="110"/>
      <c r="R46" s="110"/>
      <c r="S46" s="110"/>
      <c r="T46" s="124">
        <f t="shared" si="33"/>
        <v>0</v>
      </c>
      <c r="U46" s="125">
        <f t="shared" si="34"/>
        <v>0</v>
      </c>
      <c r="V46" s="126" t="str">
        <f t="shared" si="25"/>
        <v/>
      </c>
      <c r="W46" s="127" t="str">
        <f t="shared" si="26"/>
        <v/>
      </c>
      <c r="X46" s="127" t="str">
        <f t="shared" si="23"/>
        <v/>
      </c>
      <c r="Y46" s="130" t="str">
        <f t="shared" si="24"/>
        <v/>
      </c>
      <c r="Z46" s="58"/>
      <c r="AA46" s="46"/>
      <c r="AB46" s="112"/>
      <c r="AC46" s="115"/>
      <c r="AD46" s="114"/>
      <c r="AE46" s="138" t="str">
        <f t="shared" si="35"/>
        <v/>
      </c>
      <c r="AF46" s="30" t="s">
        <v>70</v>
      </c>
      <c r="AG46" s="3">
        <v>41912</v>
      </c>
      <c r="AH46" s="2">
        <v>55993057.600000001</v>
      </c>
      <c r="AI46" s="2">
        <v>175818200.90000001</v>
      </c>
      <c r="AJ46" s="10">
        <v>975</v>
      </c>
      <c r="AK46" s="10">
        <v>975</v>
      </c>
      <c r="AL46" s="10">
        <f t="shared" si="36"/>
        <v>0</v>
      </c>
      <c r="AM46" s="4" t="s">
        <v>26</v>
      </c>
      <c r="AN46" s="32" t="s">
        <v>26</v>
      </c>
      <c r="AO46" s="14">
        <f t="shared" si="39"/>
        <v>1714125</v>
      </c>
      <c r="AP46" s="19" t="e">
        <f t="shared" si="39"/>
        <v>#VALUE!</v>
      </c>
      <c r="AQ46" s="39">
        <f t="shared" si="37"/>
        <v>1714125</v>
      </c>
      <c r="AR46" s="40" t="e">
        <f t="shared" si="38"/>
        <v>#VALUE!</v>
      </c>
      <c r="AS46" s="33"/>
    </row>
    <row r="47" spans="1:45" ht="30" customHeight="1" x14ac:dyDescent="0.25">
      <c r="A47" s="91">
        <v>37</v>
      </c>
      <c r="B47" s="93" t="s">
        <v>186</v>
      </c>
      <c r="C47" s="57"/>
      <c r="D47" s="54"/>
      <c r="E47" s="58"/>
      <c r="F47" s="109"/>
      <c r="G47" s="110"/>
      <c r="H47" s="110"/>
      <c r="I47" s="110"/>
      <c r="J47" s="124">
        <f t="shared" si="29"/>
        <v>0</v>
      </c>
      <c r="K47" s="125">
        <f t="shared" si="30"/>
        <v>0</v>
      </c>
      <c r="L47" s="126" t="str">
        <f t="shared" si="31"/>
        <v/>
      </c>
      <c r="M47" s="127" t="str">
        <f t="shared" si="32"/>
        <v/>
      </c>
      <c r="N47" s="128" t="str">
        <f t="shared" si="21"/>
        <v/>
      </c>
      <c r="O47" s="129" t="str">
        <f t="shared" si="22"/>
        <v/>
      </c>
      <c r="P47" s="109"/>
      <c r="Q47" s="110"/>
      <c r="R47" s="110"/>
      <c r="S47" s="110"/>
      <c r="T47" s="124">
        <f t="shared" si="33"/>
        <v>0</v>
      </c>
      <c r="U47" s="125">
        <f t="shared" si="34"/>
        <v>0</v>
      </c>
      <c r="V47" s="126" t="str">
        <f t="shared" si="25"/>
        <v/>
      </c>
      <c r="W47" s="127" t="str">
        <f t="shared" si="26"/>
        <v/>
      </c>
      <c r="X47" s="127" t="str">
        <f t="shared" si="23"/>
        <v/>
      </c>
      <c r="Y47" s="130" t="str">
        <f t="shared" si="24"/>
        <v/>
      </c>
      <c r="Z47" s="58"/>
      <c r="AA47" s="46"/>
      <c r="AB47" s="112"/>
      <c r="AC47" s="115"/>
      <c r="AD47" s="114"/>
      <c r="AE47" s="138" t="str">
        <f t="shared" si="35"/>
        <v/>
      </c>
      <c r="AF47" s="30" t="s">
        <v>71</v>
      </c>
      <c r="AG47" s="3">
        <v>41912</v>
      </c>
      <c r="AH47" s="2">
        <v>12825489.800000001</v>
      </c>
      <c r="AI47" s="2">
        <v>40272038</v>
      </c>
      <c r="AJ47" s="10">
        <v>575.22</v>
      </c>
      <c r="AK47" s="10">
        <v>575.22</v>
      </c>
      <c r="AL47" s="10">
        <f t="shared" si="36"/>
        <v>0</v>
      </c>
      <c r="AM47" s="4" t="s">
        <v>26</v>
      </c>
      <c r="AN47" s="32" t="s">
        <v>26</v>
      </c>
      <c r="AO47" s="15">
        <f t="shared" si="39"/>
        <v>2407481</v>
      </c>
      <c r="AP47" s="20" t="e">
        <f t="shared" si="39"/>
        <v>#VALUE!</v>
      </c>
      <c r="AQ47" s="39">
        <f t="shared" si="37"/>
        <v>2407481</v>
      </c>
      <c r="AR47" s="40" t="e">
        <f t="shared" si="38"/>
        <v>#VALUE!</v>
      </c>
      <c r="AS47" s="33"/>
    </row>
    <row r="48" spans="1:45" ht="30" customHeight="1" x14ac:dyDescent="0.25">
      <c r="A48" s="91">
        <v>38</v>
      </c>
      <c r="B48" s="93" t="s">
        <v>187</v>
      </c>
      <c r="C48" s="57"/>
      <c r="D48" s="54"/>
      <c r="E48" s="58"/>
      <c r="F48" s="109"/>
      <c r="G48" s="110"/>
      <c r="H48" s="110"/>
      <c r="I48" s="110"/>
      <c r="J48" s="124">
        <f t="shared" si="29"/>
        <v>0</v>
      </c>
      <c r="K48" s="125">
        <f t="shared" si="30"/>
        <v>0</v>
      </c>
      <c r="L48" s="126" t="str">
        <f t="shared" si="31"/>
        <v/>
      </c>
      <c r="M48" s="127" t="str">
        <f t="shared" si="32"/>
        <v/>
      </c>
      <c r="N48" s="128" t="str">
        <f t="shared" si="21"/>
        <v/>
      </c>
      <c r="O48" s="129" t="str">
        <f t="shared" si="22"/>
        <v/>
      </c>
      <c r="P48" s="109"/>
      <c r="Q48" s="110"/>
      <c r="R48" s="110"/>
      <c r="S48" s="110"/>
      <c r="T48" s="124">
        <f t="shared" si="33"/>
        <v>0</v>
      </c>
      <c r="U48" s="125">
        <f t="shared" si="34"/>
        <v>0</v>
      </c>
      <c r="V48" s="126" t="str">
        <f t="shared" si="25"/>
        <v/>
      </c>
      <c r="W48" s="127" t="str">
        <f t="shared" si="26"/>
        <v/>
      </c>
      <c r="X48" s="127" t="str">
        <f t="shared" si="23"/>
        <v/>
      </c>
      <c r="Y48" s="130" t="str">
        <f t="shared" si="24"/>
        <v/>
      </c>
      <c r="Z48" s="58"/>
      <c r="AA48" s="46"/>
      <c r="AB48" s="112"/>
      <c r="AC48" s="115"/>
      <c r="AD48" s="116"/>
      <c r="AE48" s="138" t="str">
        <f t="shared" si="35"/>
        <v/>
      </c>
      <c r="AF48" s="30" t="s">
        <v>72</v>
      </c>
      <c r="AG48" s="3">
        <v>41486</v>
      </c>
      <c r="AH48" s="2">
        <v>22522493.399999999</v>
      </c>
      <c r="AI48" s="2">
        <v>70720629.400000006</v>
      </c>
      <c r="AJ48" s="10">
        <v>812</v>
      </c>
      <c r="AK48" s="10">
        <v>812</v>
      </c>
      <c r="AL48" s="10">
        <f t="shared" si="36"/>
        <v>0</v>
      </c>
      <c r="AM48" s="4" t="s">
        <v>26</v>
      </c>
      <c r="AN48" s="32" t="s">
        <v>26</v>
      </c>
      <c r="AO48" s="16" t="s">
        <v>38</v>
      </c>
      <c r="AP48" s="21" t="s">
        <v>38</v>
      </c>
      <c r="AQ48" s="39">
        <f t="shared" si="37"/>
        <v>2407487</v>
      </c>
      <c r="AR48" s="40" t="e">
        <f t="shared" si="38"/>
        <v>#VALUE!</v>
      </c>
      <c r="AS48" s="33"/>
    </row>
    <row r="49" spans="1:45" ht="30" customHeight="1" x14ac:dyDescent="0.25">
      <c r="A49" s="91">
        <v>39</v>
      </c>
      <c r="B49" s="93" t="s">
        <v>188</v>
      </c>
      <c r="C49" s="57"/>
      <c r="D49" s="54"/>
      <c r="E49" s="58"/>
      <c r="F49" s="109"/>
      <c r="G49" s="110"/>
      <c r="H49" s="110"/>
      <c r="I49" s="110"/>
      <c r="J49" s="124">
        <f t="shared" si="29"/>
        <v>0</v>
      </c>
      <c r="K49" s="125">
        <f t="shared" si="30"/>
        <v>0</v>
      </c>
      <c r="L49" s="126" t="str">
        <f t="shared" si="31"/>
        <v/>
      </c>
      <c r="M49" s="127" t="str">
        <f t="shared" si="32"/>
        <v/>
      </c>
      <c r="N49" s="128" t="str">
        <f t="shared" si="21"/>
        <v/>
      </c>
      <c r="O49" s="129" t="str">
        <f t="shared" si="22"/>
        <v/>
      </c>
      <c r="P49" s="109"/>
      <c r="Q49" s="110"/>
      <c r="R49" s="110"/>
      <c r="S49" s="110"/>
      <c r="T49" s="124">
        <f t="shared" si="33"/>
        <v>0</v>
      </c>
      <c r="U49" s="125">
        <f t="shared" si="34"/>
        <v>0</v>
      </c>
      <c r="V49" s="126" t="str">
        <f t="shared" si="25"/>
        <v/>
      </c>
      <c r="W49" s="127" t="str">
        <f t="shared" si="26"/>
        <v/>
      </c>
      <c r="X49" s="127" t="str">
        <f t="shared" si="23"/>
        <v/>
      </c>
      <c r="Y49" s="130" t="str">
        <f t="shared" si="24"/>
        <v/>
      </c>
      <c r="Z49" s="58"/>
      <c r="AA49" s="46"/>
      <c r="AB49" s="112"/>
      <c r="AC49" s="115"/>
      <c r="AD49" s="114"/>
      <c r="AE49" s="138" t="str">
        <f t="shared" si="35"/>
        <v/>
      </c>
      <c r="AF49" s="30" t="s">
        <v>73</v>
      </c>
      <c r="AG49" s="3">
        <v>41912</v>
      </c>
      <c r="AH49" s="2">
        <v>35636717.700000003</v>
      </c>
      <c r="AI49" s="2">
        <v>111899293.7</v>
      </c>
      <c r="AJ49" s="10">
        <v>638</v>
      </c>
      <c r="AK49" s="10">
        <v>638</v>
      </c>
      <c r="AL49" s="10">
        <f t="shared" si="36"/>
        <v>0</v>
      </c>
      <c r="AM49" s="4" t="s">
        <v>26</v>
      </c>
      <c r="AN49" s="32" t="s">
        <v>26</v>
      </c>
      <c r="AO49" s="14">
        <f t="shared" ref="AO49:AP56" si="40">AF49-AD49</f>
        <v>2407505</v>
      </c>
      <c r="AP49" s="19" t="e">
        <f t="shared" si="40"/>
        <v>#VALUE!</v>
      </c>
      <c r="AQ49" s="39">
        <f t="shared" si="37"/>
        <v>2407505</v>
      </c>
      <c r="AR49" s="40" t="e">
        <f t="shared" si="38"/>
        <v>#VALUE!</v>
      </c>
      <c r="AS49" s="33"/>
    </row>
    <row r="50" spans="1:45" ht="30" customHeight="1" x14ac:dyDescent="0.25">
      <c r="A50" s="91">
        <v>40</v>
      </c>
      <c r="B50" s="93" t="s">
        <v>189</v>
      </c>
      <c r="C50" s="57"/>
      <c r="D50" s="54"/>
      <c r="E50" s="58"/>
      <c r="F50" s="109"/>
      <c r="G50" s="110"/>
      <c r="H50" s="110"/>
      <c r="I50" s="110"/>
      <c r="J50" s="124">
        <f t="shared" si="29"/>
        <v>0</v>
      </c>
      <c r="K50" s="125">
        <f t="shared" si="30"/>
        <v>0</v>
      </c>
      <c r="L50" s="126" t="str">
        <f t="shared" si="31"/>
        <v/>
      </c>
      <c r="M50" s="127" t="str">
        <f t="shared" si="32"/>
        <v/>
      </c>
      <c r="N50" s="128" t="str">
        <f t="shared" si="21"/>
        <v/>
      </c>
      <c r="O50" s="129" t="str">
        <f t="shared" si="22"/>
        <v/>
      </c>
      <c r="P50" s="109"/>
      <c r="Q50" s="110"/>
      <c r="R50" s="110"/>
      <c r="S50" s="110"/>
      <c r="T50" s="124">
        <f t="shared" si="33"/>
        <v>0</v>
      </c>
      <c r="U50" s="125">
        <f t="shared" si="34"/>
        <v>0</v>
      </c>
      <c r="V50" s="126" t="str">
        <f t="shared" si="25"/>
        <v/>
      </c>
      <c r="W50" s="127" t="str">
        <f t="shared" si="26"/>
        <v/>
      </c>
      <c r="X50" s="127" t="str">
        <f t="shared" si="23"/>
        <v/>
      </c>
      <c r="Y50" s="130" t="str">
        <f t="shared" si="24"/>
        <v/>
      </c>
      <c r="Z50" s="58"/>
      <c r="AA50" s="46"/>
      <c r="AB50" s="112"/>
      <c r="AC50" s="115"/>
      <c r="AD50" s="114"/>
      <c r="AE50" s="138" t="str">
        <f t="shared" si="35"/>
        <v/>
      </c>
      <c r="AF50" s="30" t="s">
        <v>74</v>
      </c>
      <c r="AG50" s="3">
        <v>41912</v>
      </c>
      <c r="AH50" s="2">
        <v>2785700.1</v>
      </c>
      <c r="AI50" s="2">
        <v>8747098.1999999993</v>
      </c>
      <c r="AJ50" s="10">
        <v>116.6</v>
      </c>
      <c r="AK50" s="10">
        <v>116.6</v>
      </c>
      <c r="AL50" s="10">
        <f t="shared" si="36"/>
        <v>0</v>
      </c>
      <c r="AM50" s="4" t="s">
        <v>26</v>
      </c>
      <c r="AN50" s="32" t="s">
        <v>26</v>
      </c>
      <c r="AO50" s="15">
        <f t="shared" si="40"/>
        <v>2407537</v>
      </c>
      <c r="AP50" s="20" t="e">
        <f t="shared" si="40"/>
        <v>#VALUE!</v>
      </c>
      <c r="AQ50" s="39">
        <f t="shared" si="37"/>
        <v>2407537</v>
      </c>
      <c r="AR50" s="40" t="e">
        <f t="shared" si="38"/>
        <v>#VALUE!</v>
      </c>
      <c r="AS50" s="33"/>
    </row>
    <row r="51" spans="1:45" ht="30" customHeight="1" x14ac:dyDescent="0.25">
      <c r="A51" s="91">
        <v>41</v>
      </c>
      <c r="B51" s="93" t="s">
        <v>190</v>
      </c>
      <c r="C51" s="57"/>
      <c r="D51" s="54"/>
      <c r="E51" s="58"/>
      <c r="F51" s="109"/>
      <c r="G51" s="110"/>
      <c r="H51" s="110"/>
      <c r="I51" s="110"/>
      <c r="J51" s="124">
        <f t="shared" si="29"/>
        <v>0</v>
      </c>
      <c r="K51" s="125">
        <f t="shared" si="30"/>
        <v>0</v>
      </c>
      <c r="L51" s="126" t="str">
        <f t="shared" si="31"/>
        <v/>
      </c>
      <c r="M51" s="127" t="str">
        <f t="shared" si="32"/>
        <v/>
      </c>
      <c r="N51" s="128" t="str">
        <f t="shared" si="21"/>
        <v/>
      </c>
      <c r="O51" s="129" t="str">
        <f t="shared" si="22"/>
        <v/>
      </c>
      <c r="P51" s="109"/>
      <c r="Q51" s="110"/>
      <c r="R51" s="110"/>
      <c r="S51" s="110"/>
      <c r="T51" s="124">
        <f t="shared" si="33"/>
        <v>0</v>
      </c>
      <c r="U51" s="125">
        <f t="shared" si="34"/>
        <v>0</v>
      </c>
      <c r="V51" s="126" t="str">
        <f t="shared" si="25"/>
        <v/>
      </c>
      <c r="W51" s="127" t="str">
        <f t="shared" si="26"/>
        <v/>
      </c>
      <c r="X51" s="127" t="str">
        <f t="shared" si="23"/>
        <v/>
      </c>
      <c r="Y51" s="130" t="str">
        <f t="shared" si="24"/>
        <v/>
      </c>
      <c r="Z51" s="58"/>
      <c r="AA51" s="46"/>
      <c r="AB51" s="112"/>
      <c r="AC51" s="115"/>
      <c r="AD51" s="114"/>
      <c r="AE51" s="138" t="str">
        <f t="shared" si="35"/>
        <v/>
      </c>
      <c r="AF51" s="30" t="s">
        <v>75</v>
      </c>
      <c r="AG51" s="3">
        <v>41912</v>
      </c>
      <c r="AH51" s="2">
        <v>5612146.5999999996</v>
      </c>
      <c r="AI51" s="2">
        <v>17622140.300000001</v>
      </c>
      <c r="AJ51" s="10">
        <v>190.6</v>
      </c>
      <c r="AK51" s="10">
        <v>190.6</v>
      </c>
      <c r="AL51" s="10">
        <f t="shared" si="36"/>
        <v>0</v>
      </c>
      <c r="AM51" s="4" t="s">
        <v>26</v>
      </c>
      <c r="AN51" s="32" t="s">
        <v>26</v>
      </c>
      <c r="AO51" s="15">
        <f t="shared" si="40"/>
        <v>2407539</v>
      </c>
      <c r="AP51" s="20" t="e">
        <f t="shared" si="40"/>
        <v>#VALUE!</v>
      </c>
      <c r="AQ51" s="39">
        <f t="shared" si="37"/>
        <v>2407539</v>
      </c>
      <c r="AR51" s="40" t="e">
        <f t="shared" si="38"/>
        <v>#VALUE!</v>
      </c>
      <c r="AS51" s="33"/>
    </row>
    <row r="52" spans="1:45" ht="30" customHeight="1" x14ac:dyDescent="0.25">
      <c r="A52" s="91">
        <v>42</v>
      </c>
      <c r="B52" s="93" t="s">
        <v>191</v>
      </c>
      <c r="C52" s="57"/>
      <c r="D52" s="54"/>
      <c r="E52" s="58"/>
      <c r="F52" s="109"/>
      <c r="G52" s="110"/>
      <c r="H52" s="110"/>
      <c r="I52" s="110"/>
      <c r="J52" s="124">
        <f t="shared" si="29"/>
        <v>0</v>
      </c>
      <c r="K52" s="125">
        <f t="shared" si="30"/>
        <v>0</v>
      </c>
      <c r="L52" s="126" t="str">
        <f t="shared" si="31"/>
        <v/>
      </c>
      <c r="M52" s="127" t="str">
        <f t="shared" si="32"/>
        <v/>
      </c>
      <c r="N52" s="128" t="str">
        <f t="shared" si="21"/>
        <v/>
      </c>
      <c r="O52" s="129" t="str">
        <f t="shared" si="22"/>
        <v/>
      </c>
      <c r="P52" s="109"/>
      <c r="Q52" s="110"/>
      <c r="R52" s="110"/>
      <c r="S52" s="110"/>
      <c r="T52" s="124">
        <f t="shared" si="33"/>
        <v>0</v>
      </c>
      <c r="U52" s="125">
        <f t="shared" si="34"/>
        <v>0</v>
      </c>
      <c r="V52" s="126" t="str">
        <f t="shared" si="25"/>
        <v/>
      </c>
      <c r="W52" s="127" t="str">
        <f t="shared" si="26"/>
        <v/>
      </c>
      <c r="X52" s="127" t="str">
        <f t="shared" si="23"/>
        <v/>
      </c>
      <c r="Y52" s="130" t="str">
        <f t="shared" si="24"/>
        <v/>
      </c>
      <c r="Z52" s="58"/>
      <c r="AA52" s="46"/>
      <c r="AB52" s="112"/>
      <c r="AC52" s="115"/>
      <c r="AD52" s="114"/>
      <c r="AE52" s="138" t="str">
        <f t="shared" si="35"/>
        <v/>
      </c>
      <c r="AF52" s="30" t="s">
        <v>76</v>
      </c>
      <c r="AG52" s="3">
        <v>41912</v>
      </c>
      <c r="AH52" s="2">
        <v>11432366.800000001</v>
      </c>
      <c r="AI52" s="2">
        <v>35897631.600000001</v>
      </c>
      <c r="AJ52" s="10">
        <v>351.34</v>
      </c>
      <c r="AK52" s="10">
        <v>351.34</v>
      </c>
      <c r="AL52" s="10">
        <f t="shared" si="36"/>
        <v>0</v>
      </c>
      <c r="AM52" s="4" t="s">
        <v>26</v>
      </c>
      <c r="AN52" s="32" t="s">
        <v>26</v>
      </c>
      <c r="AO52" s="14">
        <f t="shared" si="40"/>
        <v>2407613</v>
      </c>
      <c r="AP52" s="19" t="e">
        <f t="shared" si="40"/>
        <v>#VALUE!</v>
      </c>
      <c r="AQ52" s="39">
        <f t="shared" si="37"/>
        <v>2407613</v>
      </c>
      <c r="AR52" s="40" t="e">
        <f t="shared" si="38"/>
        <v>#VALUE!</v>
      </c>
      <c r="AS52" s="33"/>
    </row>
    <row r="53" spans="1:45" ht="30" customHeight="1" x14ac:dyDescent="0.25">
      <c r="A53" s="91">
        <v>43</v>
      </c>
      <c r="B53" s="93" t="s">
        <v>192</v>
      </c>
      <c r="C53" s="57"/>
      <c r="D53" s="54"/>
      <c r="E53" s="58"/>
      <c r="F53" s="109"/>
      <c r="G53" s="110"/>
      <c r="H53" s="110"/>
      <c r="I53" s="110"/>
      <c r="J53" s="124">
        <f t="shared" si="29"/>
        <v>0</v>
      </c>
      <c r="K53" s="125">
        <f t="shared" si="30"/>
        <v>0</v>
      </c>
      <c r="L53" s="126" t="str">
        <f t="shared" si="31"/>
        <v/>
      </c>
      <c r="M53" s="127" t="str">
        <f t="shared" si="32"/>
        <v/>
      </c>
      <c r="N53" s="128" t="str">
        <f t="shared" si="21"/>
        <v/>
      </c>
      <c r="O53" s="129" t="str">
        <f t="shared" si="22"/>
        <v/>
      </c>
      <c r="P53" s="109"/>
      <c r="Q53" s="110"/>
      <c r="R53" s="110"/>
      <c r="S53" s="110"/>
      <c r="T53" s="124">
        <f t="shared" si="33"/>
        <v>0</v>
      </c>
      <c r="U53" s="125">
        <f t="shared" si="34"/>
        <v>0</v>
      </c>
      <c r="V53" s="126" t="str">
        <f t="shared" si="25"/>
        <v/>
      </c>
      <c r="W53" s="127" t="str">
        <f t="shared" si="26"/>
        <v/>
      </c>
      <c r="X53" s="127" t="str">
        <f t="shared" si="23"/>
        <v/>
      </c>
      <c r="Y53" s="130" t="str">
        <f t="shared" si="24"/>
        <v/>
      </c>
      <c r="Z53" s="58"/>
      <c r="AA53" s="46"/>
      <c r="AB53" s="112"/>
      <c r="AC53" s="113"/>
      <c r="AD53" s="114"/>
      <c r="AE53" s="138" t="str">
        <f t="shared" si="35"/>
        <v/>
      </c>
      <c r="AF53" s="30" t="s">
        <v>77</v>
      </c>
      <c r="AG53" s="3">
        <v>41912</v>
      </c>
      <c r="AH53" s="2">
        <v>22572603.100000001</v>
      </c>
      <c r="AI53" s="2">
        <v>70164447.799999997</v>
      </c>
      <c r="AJ53" s="10">
        <v>1018</v>
      </c>
      <c r="AK53" s="10">
        <v>1018</v>
      </c>
      <c r="AL53" s="10">
        <f t="shared" si="36"/>
        <v>0</v>
      </c>
      <c r="AM53" s="4" t="s">
        <v>78</v>
      </c>
      <c r="AN53" s="32" t="s">
        <v>135</v>
      </c>
      <c r="AO53" s="15">
        <f t="shared" si="40"/>
        <v>2675055</v>
      </c>
      <c r="AP53" s="20" t="e">
        <f t="shared" si="40"/>
        <v>#VALUE!</v>
      </c>
      <c r="AQ53" s="39">
        <f t="shared" si="37"/>
        <v>2675055</v>
      </c>
      <c r="AR53" s="40" t="e">
        <f t="shared" si="38"/>
        <v>#VALUE!</v>
      </c>
      <c r="AS53" s="33"/>
    </row>
    <row r="54" spans="1:45" ht="30" customHeight="1" x14ac:dyDescent="0.25">
      <c r="A54" s="91">
        <v>44</v>
      </c>
      <c r="B54" s="93" t="s">
        <v>193</v>
      </c>
      <c r="C54" s="57"/>
      <c r="D54" s="54"/>
      <c r="E54" s="58"/>
      <c r="F54" s="109"/>
      <c r="G54" s="110"/>
      <c r="H54" s="110"/>
      <c r="I54" s="110"/>
      <c r="J54" s="124">
        <f t="shared" si="29"/>
        <v>0</v>
      </c>
      <c r="K54" s="125">
        <f t="shared" si="30"/>
        <v>0</v>
      </c>
      <c r="L54" s="126" t="str">
        <f t="shared" si="31"/>
        <v/>
      </c>
      <c r="M54" s="127" t="str">
        <f t="shared" si="32"/>
        <v/>
      </c>
      <c r="N54" s="128" t="str">
        <f t="shared" si="21"/>
        <v/>
      </c>
      <c r="O54" s="129" t="str">
        <f t="shared" si="22"/>
        <v/>
      </c>
      <c r="P54" s="109"/>
      <c r="Q54" s="110"/>
      <c r="R54" s="110"/>
      <c r="S54" s="110"/>
      <c r="T54" s="124">
        <f t="shared" si="33"/>
        <v>0</v>
      </c>
      <c r="U54" s="125">
        <f t="shared" si="34"/>
        <v>0</v>
      </c>
      <c r="V54" s="126" t="str">
        <f t="shared" si="25"/>
        <v/>
      </c>
      <c r="W54" s="127" t="str">
        <f t="shared" si="26"/>
        <v/>
      </c>
      <c r="X54" s="127" t="str">
        <f t="shared" si="23"/>
        <v/>
      </c>
      <c r="Y54" s="130" t="str">
        <f t="shared" si="24"/>
        <v/>
      </c>
      <c r="Z54" s="58"/>
      <c r="AA54" s="46"/>
      <c r="AB54" s="112"/>
      <c r="AC54" s="115"/>
      <c r="AD54" s="114"/>
      <c r="AE54" s="138" t="str">
        <f t="shared" si="35"/>
        <v/>
      </c>
      <c r="AF54" s="30" t="s">
        <v>79</v>
      </c>
      <c r="AG54" s="3">
        <v>41912</v>
      </c>
      <c r="AH54" s="2">
        <v>12197614</v>
      </c>
      <c r="AI54" s="2">
        <v>38300507.899999999</v>
      </c>
      <c r="AJ54" s="10">
        <v>667</v>
      </c>
      <c r="AK54" s="10">
        <v>667</v>
      </c>
      <c r="AL54" s="10">
        <f t="shared" si="36"/>
        <v>0</v>
      </c>
      <c r="AM54" s="4" t="s">
        <v>26</v>
      </c>
      <c r="AN54" s="32" t="s">
        <v>26</v>
      </c>
      <c r="AO54" s="15">
        <f t="shared" si="40"/>
        <v>2893487</v>
      </c>
      <c r="AP54" s="20" t="e">
        <f t="shared" si="40"/>
        <v>#VALUE!</v>
      </c>
      <c r="AQ54" s="39">
        <f t="shared" si="37"/>
        <v>2893487</v>
      </c>
      <c r="AR54" s="40" t="e">
        <f t="shared" si="38"/>
        <v>#VALUE!</v>
      </c>
      <c r="AS54" s="33"/>
    </row>
    <row r="55" spans="1:45" ht="30" customHeight="1" x14ac:dyDescent="0.25">
      <c r="A55" s="91">
        <v>45</v>
      </c>
      <c r="B55" s="93" t="s">
        <v>194</v>
      </c>
      <c r="C55" s="57"/>
      <c r="D55" s="54"/>
      <c r="E55" s="58"/>
      <c r="F55" s="109"/>
      <c r="G55" s="110"/>
      <c r="H55" s="110"/>
      <c r="I55" s="110"/>
      <c r="J55" s="124">
        <f t="shared" si="29"/>
        <v>0</v>
      </c>
      <c r="K55" s="125">
        <f t="shared" si="30"/>
        <v>0</v>
      </c>
      <c r="L55" s="126" t="str">
        <f t="shared" si="31"/>
        <v/>
      </c>
      <c r="M55" s="127" t="str">
        <f t="shared" si="32"/>
        <v/>
      </c>
      <c r="N55" s="128" t="str">
        <f t="shared" si="21"/>
        <v/>
      </c>
      <c r="O55" s="129" t="str">
        <f t="shared" si="22"/>
        <v/>
      </c>
      <c r="P55" s="109"/>
      <c r="Q55" s="110"/>
      <c r="R55" s="110"/>
      <c r="S55" s="110"/>
      <c r="T55" s="124">
        <f t="shared" si="33"/>
        <v>0</v>
      </c>
      <c r="U55" s="125">
        <f t="shared" si="34"/>
        <v>0</v>
      </c>
      <c r="V55" s="126" t="str">
        <f t="shared" si="25"/>
        <v/>
      </c>
      <c r="W55" s="127" t="str">
        <f t="shared" si="26"/>
        <v/>
      </c>
      <c r="X55" s="127" t="str">
        <f t="shared" si="23"/>
        <v/>
      </c>
      <c r="Y55" s="130" t="str">
        <f t="shared" si="24"/>
        <v/>
      </c>
      <c r="Z55" s="58"/>
      <c r="AA55" s="46"/>
      <c r="AB55" s="112"/>
      <c r="AC55" s="115"/>
      <c r="AD55" s="114"/>
      <c r="AE55" s="138" t="str">
        <f t="shared" si="35"/>
        <v/>
      </c>
      <c r="AF55" s="30" t="s">
        <v>80</v>
      </c>
      <c r="AG55" s="3">
        <v>41912</v>
      </c>
      <c r="AH55" s="2">
        <v>18864989</v>
      </c>
      <c r="AI55" s="2">
        <v>59236065.299999997</v>
      </c>
      <c r="AJ55" s="10">
        <v>1419</v>
      </c>
      <c r="AK55" s="10">
        <v>1419</v>
      </c>
      <c r="AL55" s="10">
        <f t="shared" si="36"/>
        <v>0</v>
      </c>
      <c r="AM55" s="4" t="s">
        <v>26</v>
      </c>
      <c r="AN55" s="32" t="s">
        <v>26</v>
      </c>
      <c r="AO55" s="14">
        <f t="shared" si="40"/>
        <v>3174302</v>
      </c>
      <c r="AP55" s="19" t="e">
        <f t="shared" si="40"/>
        <v>#VALUE!</v>
      </c>
      <c r="AQ55" s="39">
        <f t="shared" si="37"/>
        <v>3174302</v>
      </c>
      <c r="AR55" s="40" t="e">
        <f t="shared" si="38"/>
        <v>#VALUE!</v>
      </c>
      <c r="AS55" s="33"/>
    </row>
    <row r="56" spans="1:45" ht="30" customHeight="1" x14ac:dyDescent="0.25">
      <c r="A56" s="91">
        <v>46</v>
      </c>
      <c r="B56" s="93" t="s">
        <v>195</v>
      </c>
      <c r="C56" s="57"/>
      <c r="D56" s="54"/>
      <c r="E56" s="58"/>
      <c r="F56" s="109"/>
      <c r="G56" s="110"/>
      <c r="H56" s="110"/>
      <c r="I56" s="110"/>
      <c r="J56" s="124">
        <f t="shared" si="29"/>
        <v>0</v>
      </c>
      <c r="K56" s="125">
        <f t="shared" si="30"/>
        <v>0</v>
      </c>
      <c r="L56" s="126" t="str">
        <f t="shared" si="31"/>
        <v/>
      </c>
      <c r="M56" s="127" t="str">
        <f t="shared" si="32"/>
        <v/>
      </c>
      <c r="N56" s="128" t="str">
        <f t="shared" si="21"/>
        <v/>
      </c>
      <c r="O56" s="129" t="str">
        <f t="shared" si="22"/>
        <v/>
      </c>
      <c r="P56" s="109"/>
      <c r="Q56" s="110"/>
      <c r="R56" s="110"/>
      <c r="S56" s="110"/>
      <c r="T56" s="124">
        <f t="shared" si="33"/>
        <v>0</v>
      </c>
      <c r="U56" s="125">
        <f t="shared" si="34"/>
        <v>0</v>
      </c>
      <c r="V56" s="126" t="str">
        <f t="shared" si="25"/>
        <v/>
      </c>
      <c r="W56" s="127" t="str">
        <f t="shared" si="26"/>
        <v/>
      </c>
      <c r="X56" s="127" t="str">
        <f t="shared" si="23"/>
        <v/>
      </c>
      <c r="Y56" s="130" t="str">
        <f t="shared" si="24"/>
        <v/>
      </c>
      <c r="Z56" s="58"/>
      <c r="AA56" s="46"/>
      <c r="AB56" s="112"/>
      <c r="AC56" s="113"/>
      <c r="AD56" s="114"/>
      <c r="AE56" s="138" t="str">
        <f t="shared" si="35"/>
        <v/>
      </c>
      <c r="AF56" s="30" t="s">
        <v>81</v>
      </c>
      <c r="AG56" s="3">
        <v>41912</v>
      </c>
      <c r="AH56" s="2">
        <v>17793112</v>
      </c>
      <c r="AI56" s="2">
        <v>53540021.600000001</v>
      </c>
      <c r="AJ56" s="10">
        <v>745</v>
      </c>
      <c r="AK56" s="10">
        <v>745</v>
      </c>
      <c r="AL56" s="10">
        <f t="shared" si="36"/>
        <v>0</v>
      </c>
      <c r="AM56" s="4" t="s">
        <v>26</v>
      </c>
      <c r="AN56" s="32" t="s">
        <v>26</v>
      </c>
      <c r="AO56" s="14">
        <f t="shared" si="40"/>
        <v>3453086</v>
      </c>
      <c r="AP56" s="19" t="e">
        <f t="shared" si="40"/>
        <v>#VALUE!</v>
      </c>
      <c r="AQ56" s="39">
        <f t="shared" si="37"/>
        <v>3453086</v>
      </c>
      <c r="AR56" s="40" t="e">
        <f t="shared" si="38"/>
        <v>#VALUE!</v>
      </c>
      <c r="AS56" s="33"/>
    </row>
    <row r="57" spans="1:45" ht="30" customHeight="1" x14ac:dyDescent="0.25">
      <c r="A57" s="91">
        <v>47</v>
      </c>
      <c r="B57" s="93" t="s">
        <v>196</v>
      </c>
      <c r="C57" s="57"/>
      <c r="D57" s="54"/>
      <c r="E57" s="58"/>
      <c r="F57" s="109"/>
      <c r="G57" s="110"/>
      <c r="H57" s="110"/>
      <c r="I57" s="110"/>
      <c r="J57" s="124">
        <f t="shared" si="29"/>
        <v>0</v>
      </c>
      <c r="K57" s="125">
        <f t="shared" si="30"/>
        <v>0</v>
      </c>
      <c r="L57" s="126" t="str">
        <f t="shared" si="31"/>
        <v/>
      </c>
      <c r="M57" s="127" t="str">
        <f t="shared" si="32"/>
        <v/>
      </c>
      <c r="N57" s="128" t="str">
        <f t="shared" si="21"/>
        <v/>
      </c>
      <c r="O57" s="129" t="str">
        <f t="shared" si="22"/>
        <v/>
      </c>
      <c r="P57" s="109"/>
      <c r="Q57" s="110"/>
      <c r="R57" s="110"/>
      <c r="S57" s="110"/>
      <c r="T57" s="124">
        <f t="shared" si="33"/>
        <v>0</v>
      </c>
      <c r="U57" s="125">
        <f t="shared" si="34"/>
        <v>0</v>
      </c>
      <c r="V57" s="126" t="str">
        <f t="shared" si="25"/>
        <v/>
      </c>
      <c r="W57" s="127" t="str">
        <f t="shared" si="26"/>
        <v/>
      </c>
      <c r="X57" s="127" t="str">
        <f t="shared" si="23"/>
        <v/>
      </c>
      <c r="Y57" s="130" t="str">
        <f t="shared" si="24"/>
        <v/>
      </c>
      <c r="Z57" s="58"/>
      <c r="AA57" s="46"/>
      <c r="AB57" s="112"/>
      <c r="AC57" s="115"/>
      <c r="AD57" s="114"/>
      <c r="AE57" s="138" t="str">
        <f t="shared" si="35"/>
        <v/>
      </c>
      <c r="AF57" s="30" t="s">
        <v>82</v>
      </c>
      <c r="AG57" s="3">
        <v>41851</v>
      </c>
      <c r="AH57" s="2">
        <v>1751737.9</v>
      </c>
      <c r="AI57" s="2">
        <v>4943904.4000000004</v>
      </c>
      <c r="AJ57" s="10">
        <v>0</v>
      </c>
      <c r="AK57" s="10">
        <v>0</v>
      </c>
      <c r="AL57" s="10">
        <f t="shared" si="36"/>
        <v>0</v>
      </c>
      <c r="AM57" s="4" t="s">
        <v>26</v>
      </c>
      <c r="AN57" s="32" t="s">
        <v>26</v>
      </c>
      <c r="AO57" s="16" t="s">
        <v>38</v>
      </c>
      <c r="AP57" s="21" t="s">
        <v>38</v>
      </c>
      <c r="AQ57" s="39">
        <f t="shared" si="37"/>
        <v>3524793</v>
      </c>
      <c r="AR57" s="40" t="e">
        <f t="shared" si="38"/>
        <v>#VALUE!</v>
      </c>
      <c r="AS57" s="33"/>
    </row>
    <row r="58" spans="1:45" ht="30" customHeight="1" x14ac:dyDescent="0.25">
      <c r="A58" s="91">
        <v>48</v>
      </c>
      <c r="B58" s="93" t="s">
        <v>197</v>
      </c>
      <c r="C58" s="57"/>
      <c r="D58" s="54"/>
      <c r="E58" s="58"/>
      <c r="F58" s="109"/>
      <c r="G58" s="110"/>
      <c r="H58" s="110"/>
      <c r="I58" s="110"/>
      <c r="J58" s="124">
        <f t="shared" si="29"/>
        <v>0</v>
      </c>
      <c r="K58" s="125">
        <f t="shared" si="30"/>
        <v>0</v>
      </c>
      <c r="L58" s="126" t="str">
        <f t="shared" si="31"/>
        <v/>
      </c>
      <c r="M58" s="127" t="str">
        <f t="shared" si="32"/>
        <v/>
      </c>
      <c r="N58" s="128" t="str">
        <f t="shared" si="21"/>
        <v/>
      </c>
      <c r="O58" s="129" t="str">
        <f t="shared" si="22"/>
        <v/>
      </c>
      <c r="P58" s="109"/>
      <c r="Q58" s="110"/>
      <c r="R58" s="110"/>
      <c r="S58" s="110"/>
      <c r="T58" s="124">
        <f t="shared" si="33"/>
        <v>0</v>
      </c>
      <c r="U58" s="125">
        <f t="shared" si="34"/>
        <v>0</v>
      </c>
      <c r="V58" s="126" t="str">
        <f t="shared" si="25"/>
        <v/>
      </c>
      <c r="W58" s="127" t="str">
        <f t="shared" si="26"/>
        <v/>
      </c>
      <c r="X58" s="127" t="str">
        <f t="shared" si="23"/>
        <v/>
      </c>
      <c r="Y58" s="130" t="str">
        <f t="shared" si="24"/>
        <v/>
      </c>
      <c r="Z58" s="58"/>
      <c r="AA58" s="46"/>
      <c r="AB58" s="112"/>
      <c r="AC58" s="115"/>
      <c r="AD58" s="114"/>
      <c r="AE58" s="138" t="str">
        <f t="shared" si="35"/>
        <v/>
      </c>
      <c r="AF58" s="30" t="s">
        <v>83</v>
      </c>
      <c r="AG58" s="3">
        <v>41912</v>
      </c>
      <c r="AH58" s="2">
        <v>15954723.300000001</v>
      </c>
      <c r="AI58" s="2">
        <v>50097831.100000001</v>
      </c>
      <c r="AJ58" s="10">
        <v>580.44000000000005</v>
      </c>
      <c r="AK58" s="10">
        <v>580.44000000000005</v>
      </c>
      <c r="AL58" s="10">
        <f t="shared" si="36"/>
        <v>0</v>
      </c>
      <c r="AM58" s="4" t="s">
        <v>26</v>
      </c>
      <c r="AN58" s="32" t="s">
        <v>26</v>
      </c>
      <c r="AO58" s="15">
        <f t="shared" ref="AO58:AO69" si="41">AF58-AD58</f>
        <v>3525005</v>
      </c>
      <c r="AP58" s="20" t="e">
        <f t="shared" ref="AP58:AP69" si="42">AG58-AE58</f>
        <v>#VALUE!</v>
      </c>
      <c r="AQ58" s="39">
        <f t="shared" si="37"/>
        <v>3525005</v>
      </c>
      <c r="AR58" s="40" t="e">
        <f t="shared" si="38"/>
        <v>#VALUE!</v>
      </c>
      <c r="AS58" s="33"/>
    </row>
    <row r="59" spans="1:45" ht="30" customHeight="1" x14ac:dyDescent="0.25">
      <c r="A59" s="91">
        <v>49</v>
      </c>
      <c r="B59" s="93" t="s">
        <v>198</v>
      </c>
      <c r="C59" s="57"/>
      <c r="D59" s="54"/>
      <c r="E59" s="58"/>
      <c r="F59" s="109"/>
      <c r="G59" s="110"/>
      <c r="H59" s="110"/>
      <c r="I59" s="110"/>
      <c r="J59" s="124">
        <f t="shared" si="29"/>
        <v>0</v>
      </c>
      <c r="K59" s="125">
        <f t="shared" si="30"/>
        <v>0</v>
      </c>
      <c r="L59" s="126" t="str">
        <f t="shared" si="31"/>
        <v/>
      </c>
      <c r="M59" s="127" t="str">
        <f t="shared" si="32"/>
        <v/>
      </c>
      <c r="N59" s="128" t="str">
        <f t="shared" si="21"/>
        <v/>
      </c>
      <c r="O59" s="129" t="str">
        <f t="shared" si="22"/>
        <v/>
      </c>
      <c r="P59" s="109"/>
      <c r="Q59" s="110"/>
      <c r="R59" s="110"/>
      <c r="S59" s="110"/>
      <c r="T59" s="124">
        <f t="shared" si="33"/>
        <v>0</v>
      </c>
      <c r="U59" s="125">
        <f t="shared" si="34"/>
        <v>0</v>
      </c>
      <c r="V59" s="126" t="str">
        <f t="shared" si="25"/>
        <v/>
      </c>
      <c r="W59" s="127" t="str">
        <f t="shared" si="26"/>
        <v/>
      </c>
      <c r="X59" s="127" t="str">
        <f t="shared" si="23"/>
        <v/>
      </c>
      <c r="Y59" s="130" t="str">
        <f t="shared" si="24"/>
        <v/>
      </c>
      <c r="Z59" s="58"/>
      <c r="AA59" s="46"/>
      <c r="AB59" s="112"/>
      <c r="AC59" s="115"/>
      <c r="AD59" s="114"/>
      <c r="AE59" s="138" t="str">
        <f t="shared" si="35"/>
        <v/>
      </c>
      <c r="AF59" s="30" t="s">
        <v>84</v>
      </c>
      <c r="AG59" s="3">
        <v>41912</v>
      </c>
      <c r="AH59" s="2">
        <v>17152912.199999999</v>
      </c>
      <c r="AI59" s="2">
        <v>53860144.299999997</v>
      </c>
      <c r="AJ59" s="10">
        <v>0</v>
      </c>
      <c r="AK59" s="10">
        <v>0</v>
      </c>
      <c r="AL59" s="10">
        <f t="shared" si="36"/>
        <v>0</v>
      </c>
      <c r="AM59" s="4" t="s">
        <v>26</v>
      </c>
      <c r="AN59" s="32" t="s">
        <v>26</v>
      </c>
      <c r="AO59" s="15">
        <f t="shared" si="41"/>
        <v>3525485</v>
      </c>
      <c r="AP59" s="20" t="e">
        <f t="shared" si="42"/>
        <v>#VALUE!</v>
      </c>
      <c r="AQ59" s="39">
        <f t="shared" si="37"/>
        <v>3525485</v>
      </c>
      <c r="AR59" s="40" t="e">
        <f t="shared" si="38"/>
        <v>#VALUE!</v>
      </c>
      <c r="AS59" s="33"/>
    </row>
    <row r="60" spans="1:45" ht="30" customHeight="1" x14ac:dyDescent="0.25">
      <c r="A60" s="91">
        <v>50</v>
      </c>
      <c r="B60" s="93" t="s">
        <v>199</v>
      </c>
      <c r="C60" s="57"/>
      <c r="D60" s="54"/>
      <c r="E60" s="58"/>
      <c r="F60" s="109"/>
      <c r="G60" s="110"/>
      <c r="H60" s="110"/>
      <c r="I60" s="110"/>
      <c r="J60" s="124">
        <f t="shared" si="29"/>
        <v>0</v>
      </c>
      <c r="K60" s="125">
        <f t="shared" si="30"/>
        <v>0</v>
      </c>
      <c r="L60" s="126" t="str">
        <f t="shared" si="31"/>
        <v/>
      </c>
      <c r="M60" s="127" t="str">
        <f t="shared" si="32"/>
        <v/>
      </c>
      <c r="N60" s="128" t="str">
        <f t="shared" si="21"/>
        <v/>
      </c>
      <c r="O60" s="129" t="str">
        <f t="shared" si="22"/>
        <v/>
      </c>
      <c r="P60" s="109"/>
      <c r="Q60" s="110"/>
      <c r="R60" s="110"/>
      <c r="S60" s="110"/>
      <c r="T60" s="124">
        <f t="shared" si="33"/>
        <v>0</v>
      </c>
      <c r="U60" s="125">
        <f t="shared" si="34"/>
        <v>0</v>
      </c>
      <c r="V60" s="126" t="str">
        <f t="shared" si="25"/>
        <v/>
      </c>
      <c r="W60" s="127" t="str">
        <f t="shared" si="26"/>
        <v/>
      </c>
      <c r="X60" s="127" t="str">
        <f t="shared" si="23"/>
        <v/>
      </c>
      <c r="Y60" s="130" t="str">
        <f t="shared" si="24"/>
        <v/>
      </c>
      <c r="Z60" s="58"/>
      <c r="AA60" s="46"/>
      <c r="AB60" s="112"/>
      <c r="AC60" s="115"/>
      <c r="AD60" s="114"/>
      <c r="AE60" s="138" t="str">
        <f t="shared" si="35"/>
        <v/>
      </c>
      <c r="AF60" s="30" t="s">
        <v>85</v>
      </c>
      <c r="AG60" s="3">
        <v>41912</v>
      </c>
      <c r="AH60" s="32">
        <v>7665583.7000000002</v>
      </c>
      <c r="AI60" s="32">
        <v>24069932.800000001</v>
      </c>
      <c r="AJ60" s="10">
        <v>0</v>
      </c>
      <c r="AK60" s="10">
        <v>0</v>
      </c>
      <c r="AL60" s="10">
        <f t="shared" si="36"/>
        <v>0</v>
      </c>
      <c r="AM60" s="4" t="s">
        <v>26</v>
      </c>
      <c r="AN60" s="32" t="s">
        <v>26</v>
      </c>
      <c r="AO60" s="14">
        <f t="shared" si="41"/>
        <v>3526095</v>
      </c>
      <c r="AP60" s="19" t="e">
        <f t="shared" si="42"/>
        <v>#VALUE!</v>
      </c>
      <c r="AQ60" s="39">
        <f t="shared" si="37"/>
        <v>3526095</v>
      </c>
      <c r="AR60" s="40" t="e">
        <f t="shared" si="38"/>
        <v>#VALUE!</v>
      </c>
      <c r="AS60" s="33"/>
    </row>
    <row r="61" spans="1:45" ht="30" customHeight="1" x14ac:dyDescent="0.25">
      <c r="A61" s="91">
        <v>51</v>
      </c>
      <c r="B61" s="93" t="s">
        <v>200</v>
      </c>
      <c r="C61" s="57"/>
      <c r="D61" s="54"/>
      <c r="E61" s="58"/>
      <c r="F61" s="109"/>
      <c r="G61" s="110"/>
      <c r="H61" s="110"/>
      <c r="I61" s="110"/>
      <c r="J61" s="124">
        <f t="shared" si="29"/>
        <v>0</v>
      </c>
      <c r="K61" s="125">
        <f t="shared" si="30"/>
        <v>0</v>
      </c>
      <c r="L61" s="126" t="str">
        <f t="shared" si="31"/>
        <v/>
      </c>
      <c r="M61" s="127" t="str">
        <f t="shared" si="32"/>
        <v/>
      </c>
      <c r="N61" s="128" t="str">
        <f t="shared" si="21"/>
        <v/>
      </c>
      <c r="O61" s="129" t="str">
        <f t="shared" si="22"/>
        <v/>
      </c>
      <c r="P61" s="109"/>
      <c r="Q61" s="110"/>
      <c r="R61" s="110"/>
      <c r="S61" s="110"/>
      <c r="T61" s="124">
        <f t="shared" si="33"/>
        <v>0</v>
      </c>
      <c r="U61" s="125">
        <f t="shared" si="34"/>
        <v>0</v>
      </c>
      <c r="V61" s="126" t="str">
        <f t="shared" si="25"/>
        <v/>
      </c>
      <c r="W61" s="127" t="str">
        <f t="shared" si="26"/>
        <v/>
      </c>
      <c r="X61" s="127" t="str">
        <f t="shared" si="23"/>
        <v/>
      </c>
      <c r="Y61" s="130" t="str">
        <f t="shared" si="24"/>
        <v/>
      </c>
      <c r="Z61" s="58"/>
      <c r="AA61" s="46"/>
      <c r="AB61" s="112"/>
      <c r="AC61" s="115"/>
      <c r="AD61" s="114"/>
      <c r="AE61" s="138" t="str">
        <f t="shared" si="35"/>
        <v/>
      </c>
      <c r="AF61" s="30" t="s">
        <v>86</v>
      </c>
      <c r="AG61" s="3">
        <v>41912</v>
      </c>
      <c r="AH61" s="2">
        <v>13398630.199999999</v>
      </c>
      <c r="AI61" s="2">
        <v>42071699</v>
      </c>
      <c r="AJ61" s="10">
        <v>0</v>
      </c>
      <c r="AK61" s="10">
        <v>0</v>
      </c>
      <c r="AL61" s="10">
        <f t="shared" si="36"/>
        <v>0</v>
      </c>
      <c r="AM61" s="4" t="s">
        <v>26</v>
      </c>
      <c r="AN61" s="32" t="s">
        <v>26</v>
      </c>
      <c r="AO61" s="14">
        <f t="shared" si="41"/>
        <v>3526097</v>
      </c>
      <c r="AP61" s="19" t="e">
        <f t="shared" si="42"/>
        <v>#VALUE!</v>
      </c>
      <c r="AQ61" s="39">
        <f t="shared" si="37"/>
        <v>3526097</v>
      </c>
      <c r="AR61" s="40" t="e">
        <f t="shared" si="38"/>
        <v>#VALUE!</v>
      </c>
      <c r="AS61" s="33"/>
    </row>
    <row r="62" spans="1:45" ht="30" customHeight="1" x14ac:dyDescent="0.25">
      <c r="A62" s="91">
        <v>52</v>
      </c>
      <c r="B62" s="93" t="s">
        <v>201</v>
      </c>
      <c r="C62" s="57"/>
      <c r="D62" s="54"/>
      <c r="E62" s="58"/>
      <c r="F62" s="109"/>
      <c r="G62" s="110"/>
      <c r="H62" s="110"/>
      <c r="I62" s="110"/>
      <c r="J62" s="124">
        <f t="shared" si="29"/>
        <v>0</v>
      </c>
      <c r="K62" s="125">
        <f t="shared" si="30"/>
        <v>0</v>
      </c>
      <c r="L62" s="126" t="str">
        <f t="shared" si="31"/>
        <v/>
      </c>
      <c r="M62" s="127" t="str">
        <f t="shared" si="32"/>
        <v/>
      </c>
      <c r="N62" s="128" t="str">
        <f t="shared" si="21"/>
        <v/>
      </c>
      <c r="O62" s="129" t="str">
        <f t="shared" si="22"/>
        <v/>
      </c>
      <c r="P62" s="109"/>
      <c r="Q62" s="110"/>
      <c r="R62" s="110"/>
      <c r="S62" s="110"/>
      <c r="T62" s="124">
        <f t="shared" si="33"/>
        <v>0</v>
      </c>
      <c r="U62" s="125">
        <f t="shared" si="34"/>
        <v>0</v>
      </c>
      <c r="V62" s="126" t="str">
        <f t="shared" si="25"/>
        <v/>
      </c>
      <c r="W62" s="127" t="str">
        <f t="shared" si="26"/>
        <v/>
      </c>
      <c r="X62" s="127" t="str">
        <f t="shared" si="23"/>
        <v/>
      </c>
      <c r="Y62" s="130" t="str">
        <f t="shared" si="24"/>
        <v/>
      </c>
      <c r="Z62" s="58"/>
      <c r="AA62" s="46"/>
      <c r="AB62" s="112"/>
      <c r="AC62" s="115"/>
      <c r="AD62" s="114"/>
      <c r="AE62" s="138" t="str">
        <f t="shared" si="35"/>
        <v/>
      </c>
      <c r="AF62" s="30" t="s">
        <v>87</v>
      </c>
      <c r="AG62" s="3">
        <v>41912</v>
      </c>
      <c r="AH62" s="2">
        <v>6352339.5</v>
      </c>
      <c r="AI62" s="2">
        <v>19946345.899999999</v>
      </c>
      <c r="AJ62" s="10">
        <v>0</v>
      </c>
      <c r="AK62" s="10">
        <v>0</v>
      </c>
      <c r="AL62" s="10">
        <f t="shared" si="36"/>
        <v>0</v>
      </c>
      <c r="AM62" s="4" t="s">
        <v>26</v>
      </c>
      <c r="AN62" s="32" t="s">
        <v>26</v>
      </c>
      <c r="AO62" s="15">
        <f t="shared" si="41"/>
        <v>3526108</v>
      </c>
      <c r="AP62" s="20" t="e">
        <f t="shared" si="42"/>
        <v>#VALUE!</v>
      </c>
      <c r="AQ62" s="39">
        <f t="shared" si="37"/>
        <v>3526108</v>
      </c>
      <c r="AR62" s="40" t="e">
        <f t="shared" si="38"/>
        <v>#VALUE!</v>
      </c>
      <c r="AS62" s="33"/>
    </row>
    <row r="63" spans="1:45" ht="30" customHeight="1" x14ac:dyDescent="0.25">
      <c r="A63" s="91">
        <v>53</v>
      </c>
      <c r="B63" s="93" t="s">
        <v>202</v>
      </c>
      <c r="C63" s="57"/>
      <c r="D63" s="54"/>
      <c r="E63" s="58"/>
      <c r="F63" s="109"/>
      <c r="G63" s="110"/>
      <c r="H63" s="110"/>
      <c r="I63" s="110"/>
      <c r="J63" s="124">
        <f t="shared" si="29"/>
        <v>0</v>
      </c>
      <c r="K63" s="125">
        <f t="shared" si="30"/>
        <v>0</v>
      </c>
      <c r="L63" s="126" t="str">
        <f t="shared" si="31"/>
        <v/>
      </c>
      <c r="M63" s="127" t="str">
        <f t="shared" si="32"/>
        <v/>
      </c>
      <c r="N63" s="128" t="str">
        <f t="shared" si="21"/>
        <v/>
      </c>
      <c r="O63" s="129" t="str">
        <f t="shared" si="22"/>
        <v/>
      </c>
      <c r="P63" s="109"/>
      <c r="Q63" s="110"/>
      <c r="R63" s="110"/>
      <c r="S63" s="110"/>
      <c r="T63" s="124">
        <f t="shared" si="33"/>
        <v>0</v>
      </c>
      <c r="U63" s="125">
        <f t="shared" si="34"/>
        <v>0</v>
      </c>
      <c r="V63" s="126" t="str">
        <f t="shared" si="25"/>
        <v/>
      </c>
      <c r="W63" s="127" t="str">
        <f t="shared" si="26"/>
        <v/>
      </c>
      <c r="X63" s="127" t="str">
        <f t="shared" si="23"/>
        <v/>
      </c>
      <c r="Y63" s="130" t="str">
        <f t="shared" si="24"/>
        <v/>
      </c>
      <c r="Z63" s="58"/>
      <c r="AA63" s="46"/>
      <c r="AB63" s="112"/>
      <c r="AC63" s="115"/>
      <c r="AD63" s="114"/>
      <c r="AE63" s="138" t="str">
        <f t="shared" si="35"/>
        <v/>
      </c>
      <c r="AF63" s="30" t="s">
        <v>88</v>
      </c>
      <c r="AG63" s="3">
        <v>41912</v>
      </c>
      <c r="AH63" s="2">
        <v>10322965.1</v>
      </c>
      <c r="AI63" s="2">
        <v>32414110.5</v>
      </c>
      <c r="AJ63" s="10">
        <v>0</v>
      </c>
      <c r="AK63" s="10">
        <v>0</v>
      </c>
      <c r="AL63" s="10">
        <f t="shared" si="36"/>
        <v>0</v>
      </c>
      <c r="AM63" s="4" t="s">
        <v>26</v>
      </c>
      <c r="AN63" s="32" t="s">
        <v>26</v>
      </c>
      <c r="AO63" s="15">
        <f t="shared" si="41"/>
        <v>3526112</v>
      </c>
      <c r="AP63" s="20" t="e">
        <f t="shared" si="42"/>
        <v>#VALUE!</v>
      </c>
      <c r="AQ63" s="39">
        <f t="shared" si="37"/>
        <v>3526112</v>
      </c>
      <c r="AR63" s="40" t="e">
        <f t="shared" si="38"/>
        <v>#VALUE!</v>
      </c>
      <c r="AS63" s="33"/>
    </row>
    <row r="64" spans="1:45" ht="30" customHeight="1" x14ac:dyDescent="0.25">
      <c r="A64" s="91">
        <v>54</v>
      </c>
      <c r="B64" s="93" t="s">
        <v>203</v>
      </c>
      <c r="C64" s="57"/>
      <c r="D64" s="54"/>
      <c r="E64" s="58"/>
      <c r="F64" s="109"/>
      <c r="G64" s="110"/>
      <c r="H64" s="110"/>
      <c r="I64" s="110"/>
      <c r="J64" s="124">
        <f t="shared" si="29"/>
        <v>0</v>
      </c>
      <c r="K64" s="125">
        <f t="shared" si="30"/>
        <v>0</v>
      </c>
      <c r="L64" s="126" t="str">
        <f t="shared" si="31"/>
        <v/>
      </c>
      <c r="M64" s="127" t="str">
        <f t="shared" si="32"/>
        <v/>
      </c>
      <c r="N64" s="128" t="str">
        <f t="shared" si="21"/>
        <v/>
      </c>
      <c r="O64" s="129" t="str">
        <f t="shared" si="22"/>
        <v/>
      </c>
      <c r="P64" s="109"/>
      <c r="Q64" s="110"/>
      <c r="R64" s="110"/>
      <c r="S64" s="110"/>
      <c r="T64" s="124">
        <f t="shared" si="33"/>
        <v>0</v>
      </c>
      <c r="U64" s="125">
        <f t="shared" si="34"/>
        <v>0</v>
      </c>
      <c r="V64" s="126" t="str">
        <f t="shared" si="25"/>
        <v/>
      </c>
      <c r="W64" s="127" t="str">
        <f t="shared" si="26"/>
        <v/>
      </c>
      <c r="X64" s="127" t="str">
        <f t="shared" si="23"/>
        <v/>
      </c>
      <c r="Y64" s="130" t="str">
        <f t="shared" si="24"/>
        <v/>
      </c>
      <c r="Z64" s="58"/>
      <c r="AA64" s="46"/>
      <c r="AB64" s="112"/>
      <c r="AC64" s="115"/>
      <c r="AD64" s="114"/>
      <c r="AE64" s="138" t="str">
        <f t="shared" si="35"/>
        <v/>
      </c>
      <c r="AF64" s="30" t="s">
        <v>89</v>
      </c>
      <c r="AG64" s="3">
        <v>41912</v>
      </c>
      <c r="AH64" s="2">
        <v>7915007.5</v>
      </c>
      <c r="AI64" s="2">
        <v>24853123.600000001</v>
      </c>
      <c r="AJ64" s="10">
        <v>0</v>
      </c>
      <c r="AK64" s="10">
        <v>0</v>
      </c>
      <c r="AL64" s="10">
        <f t="shared" si="36"/>
        <v>0</v>
      </c>
      <c r="AM64" s="4" t="s">
        <v>26</v>
      </c>
      <c r="AN64" s="32" t="s">
        <v>26</v>
      </c>
      <c r="AO64" s="15">
        <f t="shared" si="41"/>
        <v>3526114</v>
      </c>
      <c r="AP64" s="20" t="e">
        <f t="shared" si="42"/>
        <v>#VALUE!</v>
      </c>
      <c r="AQ64" s="39">
        <f t="shared" si="37"/>
        <v>3526114</v>
      </c>
      <c r="AR64" s="40" t="e">
        <f t="shared" si="38"/>
        <v>#VALUE!</v>
      </c>
      <c r="AS64" s="33"/>
    </row>
    <row r="65" spans="1:45" ht="30" customHeight="1" x14ac:dyDescent="0.25">
      <c r="A65" s="91">
        <v>55</v>
      </c>
      <c r="B65" s="93" t="s">
        <v>204</v>
      </c>
      <c r="C65" s="57"/>
      <c r="D65" s="54"/>
      <c r="E65" s="58"/>
      <c r="F65" s="109"/>
      <c r="G65" s="110"/>
      <c r="H65" s="110"/>
      <c r="I65" s="110"/>
      <c r="J65" s="124">
        <f t="shared" si="29"/>
        <v>0</v>
      </c>
      <c r="K65" s="125">
        <f t="shared" si="30"/>
        <v>0</v>
      </c>
      <c r="L65" s="126" t="str">
        <f t="shared" si="31"/>
        <v/>
      </c>
      <c r="M65" s="127" t="str">
        <f t="shared" si="32"/>
        <v/>
      </c>
      <c r="N65" s="128" t="str">
        <f t="shared" si="21"/>
        <v/>
      </c>
      <c r="O65" s="129" t="str">
        <f t="shared" si="22"/>
        <v/>
      </c>
      <c r="P65" s="109"/>
      <c r="Q65" s="110"/>
      <c r="R65" s="110"/>
      <c r="S65" s="110"/>
      <c r="T65" s="124">
        <f t="shared" si="33"/>
        <v>0</v>
      </c>
      <c r="U65" s="125">
        <f t="shared" si="34"/>
        <v>0</v>
      </c>
      <c r="V65" s="126" t="str">
        <f t="shared" si="25"/>
        <v/>
      </c>
      <c r="W65" s="127" t="str">
        <f t="shared" si="26"/>
        <v/>
      </c>
      <c r="X65" s="127" t="str">
        <f t="shared" si="23"/>
        <v/>
      </c>
      <c r="Y65" s="130" t="str">
        <f t="shared" si="24"/>
        <v/>
      </c>
      <c r="Z65" s="58"/>
      <c r="AA65" s="46"/>
      <c r="AB65" s="112"/>
      <c r="AC65" s="115"/>
      <c r="AD65" s="114"/>
      <c r="AE65" s="138" t="str">
        <f t="shared" si="35"/>
        <v/>
      </c>
      <c r="AF65" s="30" t="s">
        <v>90</v>
      </c>
      <c r="AG65" s="3">
        <v>41912</v>
      </c>
      <c r="AH65" s="2">
        <v>8311591.7000000002</v>
      </c>
      <c r="AI65" s="2">
        <v>26098398</v>
      </c>
      <c r="AJ65" s="10">
        <v>0</v>
      </c>
      <c r="AK65" s="10">
        <v>0</v>
      </c>
      <c r="AL65" s="10">
        <f t="shared" si="36"/>
        <v>0</v>
      </c>
      <c r="AM65" s="4" t="s">
        <v>26</v>
      </c>
      <c r="AN65" s="32" t="s">
        <v>26</v>
      </c>
      <c r="AO65" s="15">
        <f t="shared" si="41"/>
        <v>3526116</v>
      </c>
      <c r="AP65" s="20" t="e">
        <f t="shared" si="42"/>
        <v>#VALUE!</v>
      </c>
      <c r="AQ65" s="39">
        <f t="shared" si="37"/>
        <v>3526116</v>
      </c>
      <c r="AR65" s="40" t="e">
        <f t="shared" si="38"/>
        <v>#VALUE!</v>
      </c>
      <c r="AS65" s="33"/>
    </row>
    <row r="66" spans="1:45" ht="30" customHeight="1" x14ac:dyDescent="0.25">
      <c r="A66" s="91">
        <v>56</v>
      </c>
      <c r="B66" s="93" t="s">
        <v>205</v>
      </c>
      <c r="C66" s="57"/>
      <c r="D66" s="54"/>
      <c r="E66" s="58"/>
      <c r="F66" s="109"/>
      <c r="G66" s="110"/>
      <c r="H66" s="110"/>
      <c r="I66" s="110"/>
      <c r="J66" s="124">
        <f t="shared" si="29"/>
        <v>0</v>
      </c>
      <c r="K66" s="125">
        <f t="shared" si="30"/>
        <v>0</v>
      </c>
      <c r="L66" s="126" t="str">
        <f t="shared" si="31"/>
        <v/>
      </c>
      <c r="M66" s="127" t="str">
        <f t="shared" si="32"/>
        <v/>
      </c>
      <c r="N66" s="128" t="str">
        <f t="shared" si="21"/>
        <v/>
      </c>
      <c r="O66" s="129" t="str">
        <f t="shared" si="22"/>
        <v/>
      </c>
      <c r="P66" s="109"/>
      <c r="Q66" s="110"/>
      <c r="R66" s="110"/>
      <c r="S66" s="110"/>
      <c r="T66" s="124">
        <f t="shared" si="33"/>
        <v>0</v>
      </c>
      <c r="U66" s="125">
        <f t="shared" si="34"/>
        <v>0</v>
      </c>
      <c r="V66" s="126" t="str">
        <f t="shared" si="25"/>
        <v/>
      </c>
      <c r="W66" s="127" t="str">
        <f t="shared" si="26"/>
        <v/>
      </c>
      <c r="X66" s="127" t="str">
        <f t="shared" si="23"/>
        <v/>
      </c>
      <c r="Y66" s="130" t="str">
        <f t="shared" si="24"/>
        <v/>
      </c>
      <c r="Z66" s="58"/>
      <c r="AA66" s="46"/>
      <c r="AB66" s="112"/>
      <c r="AC66" s="115"/>
      <c r="AD66" s="114"/>
      <c r="AE66" s="138" t="str">
        <f t="shared" si="35"/>
        <v/>
      </c>
      <c r="AF66" s="30" t="s">
        <v>91</v>
      </c>
      <c r="AG66" s="3">
        <v>41912</v>
      </c>
      <c r="AH66" s="2">
        <v>10171717.9</v>
      </c>
      <c r="AI66" s="2">
        <v>31939194.199999999</v>
      </c>
      <c r="AJ66" s="10">
        <v>0</v>
      </c>
      <c r="AK66" s="10">
        <v>0</v>
      </c>
      <c r="AL66" s="10">
        <f t="shared" si="36"/>
        <v>0</v>
      </c>
      <c r="AM66" s="4" t="s">
        <v>26</v>
      </c>
      <c r="AN66" s="32" t="s">
        <v>26</v>
      </c>
      <c r="AO66" s="15">
        <f t="shared" si="41"/>
        <v>3526117</v>
      </c>
      <c r="AP66" s="20" t="e">
        <f t="shared" si="42"/>
        <v>#VALUE!</v>
      </c>
      <c r="AQ66" s="39">
        <f t="shared" si="37"/>
        <v>3526117</v>
      </c>
      <c r="AR66" s="40" t="e">
        <f t="shared" si="38"/>
        <v>#VALUE!</v>
      </c>
      <c r="AS66" s="33"/>
    </row>
    <row r="67" spans="1:45" ht="30" customHeight="1" x14ac:dyDescent="0.25">
      <c r="A67" s="91">
        <v>57</v>
      </c>
      <c r="B67" s="93" t="s">
        <v>206</v>
      </c>
      <c r="C67" s="57"/>
      <c r="D67" s="54"/>
      <c r="E67" s="58"/>
      <c r="F67" s="109"/>
      <c r="G67" s="110"/>
      <c r="H67" s="110"/>
      <c r="I67" s="110"/>
      <c r="J67" s="124">
        <f t="shared" si="29"/>
        <v>0</v>
      </c>
      <c r="K67" s="125">
        <f t="shared" si="30"/>
        <v>0</v>
      </c>
      <c r="L67" s="126" t="str">
        <f t="shared" si="31"/>
        <v/>
      </c>
      <c r="M67" s="127" t="str">
        <f t="shared" si="32"/>
        <v/>
      </c>
      <c r="N67" s="128" t="str">
        <f t="shared" si="21"/>
        <v/>
      </c>
      <c r="O67" s="129" t="str">
        <f t="shared" si="22"/>
        <v/>
      </c>
      <c r="P67" s="109"/>
      <c r="Q67" s="110"/>
      <c r="R67" s="110"/>
      <c r="S67" s="110"/>
      <c r="T67" s="124">
        <f t="shared" si="33"/>
        <v>0</v>
      </c>
      <c r="U67" s="125">
        <f t="shared" si="34"/>
        <v>0</v>
      </c>
      <c r="V67" s="126" t="str">
        <f t="shared" si="25"/>
        <v/>
      </c>
      <c r="W67" s="127" t="str">
        <f t="shared" si="26"/>
        <v/>
      </c>
      <c r="X67" s="127" t="str">
        <f t="shared" si="23"/>
        <v/>
      </c>
      <c r="Y67" s="130" t="str">
        <f t="shared" si="24"/>
        <v/>
      </c>
      <c r="Z67" s="58"/>
      <c r="AA67" s="46"/>
      <c r="AB67" s="112"/>
      <c r="AC67" s="115"/>
      <c r="AD67" s="114"/>
      <c r="AE67" s="138" t="str">
        <f t="shared" si="35"/>
        <v/>
      </c>
      <c r="AF67" s="30" t="s">
        <v>92</v>
      </c>
      <c r="AG67" s="3">
        <v>41912</v>
      </c>
      <c r="AH67" s="2">
        <v>11894641.6</v>
      </c>
      <c r="AI67" s="2">
        <v>37349174.700000003</v>
      </c>
      <c r="AJ67" s="10">
        <v>0</v>
      </c>
      <c r="AK67" s="10">
        <v>0</v>
      </c>
      <c r="AL67" s="10">
        <f t="shared" si="36"/>
        <v>0</v>
      </c>
      <c r="AM67" s="4" t="s">
        <v>26</v>
      </c>
      <c r="AN67" s="32" t="s">
        <v>26</v>
      </c>
      <c r="AO67" s="15">
        <f t="shared" si="41"/>
        <v>3526125</v>
      </c>
      <c r="AP67" s="20" t="e">
        <f t="shared" si="42"/>
        <v>#VALUE!</v>
      </c>
      <c r="AQ67" s="39">
        <f t="shared" si="37"/>
        <v>3526125</v>
      </c>
      <c r="AR67" s="40" t="e">
        <f t="shared" si="38"/>
        <v>#VALUE!</v>
      </c>
      <c r="AS67" s="33"/>
    </row>
    <row r="68" spans="1:45" ht="30" customHeight="1" x14ac:dyDescent="0.25">
      <c r="A68" s="91">
        <v>58</v>
      </c>
      <c r="B68" s="93" t="s">
        <v>207</v>
      </c>
      <c r="C68" s="57"/>
      <c r="D68" s="54"/>
      <c r="E68" s="58"/>
      <c r="F68" s="109"/>
      <c r="G68" s="110"/>
      <c r="H68" s="110"/>
      <c r="I68" s="110"/>
      <c r="J68" s="124">
        <f t="shared" si="29"/>
        <v>0</v>
      </c>
      <c r="K68" s="125">
        <f t="shared" si="30"/>
        <v>0</v>
      </c>
      <c r="L68" s="126" t="str">
        <f t="shared" si="31"/>
        <v/>
      </c>
      <c r="M68" s="127" t="str">
        <f t="shared" si="32"/>
        <v/>
      </c>
      <c r="N68" s="128" t="str">
        <f t="shared" si="21"/>
        <v/>
      </c>
      <c r="O68" s="129" t="str">
        <f t="shared" si="22"/>
        <v/>
      </c>
      <c r="P68" s="109"/>
      <c r="Q68" s="110"/>
      <c r="R68" s="110"/>
      <c r="S68" s="110"/>
      <c r="T68" s="124">
        <f t="shared" si="33"/>
        <v>0</v>
      </c>
      <c r="U68" s="125">
        <f t="shared" si="34"/>
        <v>0</v>
      </c>
      <c r="V68" s="126" t="str">
        <f t="shared" si="25"/>
        <v/>
      </c>
      <c r="W68" s="127" t="str">
        <f t="shared" si="26"/>
        <v/>
      </c>
      <c r="X68" s="127" t="str">
        <f t="shared" si="23"/>
        <v/>
      </c>
      <c r="Y68" s="130" t="str">
        <f t="shared" si="24"/>
        <v/>
      </c>
      <c r="Z68" s="58"/>
      <c r="AA68" s="46"/>
      <c r="AB68" s="112"/>
      <c r="AC68" s="115"/>
      <c r="AD68" s="114"/>
      <c r="AE68" s="138" t="str">
        <f t="shared" si="35"/>
        <v/>
      </c>
      <c r="AF68" s="30" t="s">
        <v>93</v>
      </c>
      <c r="AG68" s="3">
        <v>41790</v>
      </c>
      <c r="AH68" s="2">
        <v>138479086.30000001</v>
      </c>
      <c r="AI68" s="2">
        <v>434824331</v>
      </c>
      <c r="AJ68" s="10">
        <v>2577</v>
      </c>
      <c r="AK68" s="10">
        <v>2843.39</v>
      </c>
      <c r="AL68" s="10">
        <f t="shared" si="36"/>
        <v>0.10337213814512995</v>
      </c>
      <c r="AM68" s="4" t="s">
        <v>26</v>
      </c>
      <c r="AN68" s="32" t="s">
        <v>26</v>
      </c>
      <c r="AO68" s="17">
        <f t="shared" si="41"/>
        <v>3526143</v>
      </c>
      <c r="AP68" s="20" t="e">
        <f t="shared" si="42"/>
        <v>#VALUE!</v>
      </c>
      <c r="AQ68" s="39">
        <f t="shared" si="37"/>
        <v>3526143</v>
      </c>
      <c r="AR68" s="40" t="e">
        <f t="shared" si="38"/>
        <v>#VALUE!</v>
      </c>
      <c r="AS68" s="33"/>
    </row>
    <row r="69" spans="1:45" ht="30" customHeight="1" x14ac:dyDescent="0.25">
      <c r="A69" s="91">
        <v>59</v>
      </c>
      <c r="B69" s="93" t="s">
        <v>208</v>
      </c>
      <c r="C69" s="57"/>
      <c r="D69" s="54"/>
      <c r="E69" s="58"/>
      <c r="F69" s="109"/>
      <c r="G69" s="110"/>
      <c r="H69" s="110"/>
      <c r="I69" s="110"/>
      <c r="J69" s="124">
        <f t="shared" si="29"/>
        <v>0</v>
      </c>
      <c r="K69" s="125">
        <f t="shared" si="30"/>
        <v>0</v>
      </c>
      <c r="L69" s="126" t="str">
        <f t="shared" si="31"/>
        <v/>
      </c>
      <c r="M69" s="127" t="str">
        <f t="shared" si="32"/>
        <v/>
      </c>
      <c r="N69" s="128" t="str">
        <f t="shared" si="21"/>
        <v/>
      </c>
      <c r="O69" s="129" t="str">
        <f t="shared" si="22"/>
        <v/>
      </c>
      <c r="P69" s="109"/>
      <c r="Q69" s="110"/>
      <c r="R69" s="110"/>
      <c r="S69" s="110"/>
      <c r="T69" s="124">
        <f t="shared" si="33"/>
        <v>0</v>
      </c>
      <c r="U69" s="125">
        <f t="shared" si="34"/>
        <v>0</v>
      </c>
      <c r="V69" s="126" t="str">
        <f t="shared" si="25"/>
        <v/>
      </c>
      <c r="W69" s="127" t="str">
        <f t="shared" si="26"/>
        <v/>
      </c>
      <c r="X69" s="127" t="str">
        <f t="shared" si="23"/>
        <v/>
      </c>
      <c r="Y69" s="130" t="str">
        <f t="shared" si="24"/>
        <v/>
      </c>
      <c r="Z69" s="58"/>
      <c r="AA69" s="46"/>
      <c r="AB69" s="112"/>
      <c r="AC69" s="115"/>
      <c r="AD69" s="116"/>
      <c r="AE69" s="138" t="str">
        <f t="shared" si="35"/>
        <v/>
      </c>
      <c r="AF69" s="30" t="s">
        <v>94</v>
      </c>
      <c r="AG69" s="3">
        <v>41670</v>
      </c>
      <c r="AH69" s="2">
        <v>95016262.400000006</v>
      </c>
      <c r="AI69" s="2">
        <v>298351063.89999998</v>
      </c>
      <c r="AJ69" s="10">
        <v>3589.9</v>
      </c>
      <c r="AK69" s="10">
        <v>3589.9</v>
      </c>
      <c r="AL69" s="10">
        <f t="shared" si="36"/>
        <v>0</v>
      </c>
      <c r="AM69" s="4" t="s">
        <v>26</v>
      </c>
      <c r="AN69" s="32" t="s">
        <v>26</v>
      </c>
      <c r="AO69" s="14">
        <f t="shared" si="41"/>
        <v>3526160</v>
      </c>
      <c r="AP69" s="19" t="e">
        <f t="shared" si="42"/>
        <v>#VALUE!</v>
      </c>
      <c r="AQ69" s="39">
        <f t="shared" si="37"/>
        <v>3526160</v>
      </c>
      <c r="AR69" s="40" t="e">
        <f t="shared" si="38"/>
        <v>#VALUE!</v>
      </c>
      <c r="AS69" s="33"/>
    </row>
    <row r="70" spans="1:45" ht="30" customHeight="1" x14ac:dyDescent="0.25">
      <c r="A70" s="91">
        <v>60</v>
      </c>
      <c r="B70" s="93" t="s">
        <v>209</v>
      </c>
      <c r="C70" s="57"/>
      <c r="D70" s="54"/>
      <c r="E70" s="58"/>
      <c r="F70" s="109"/>
      <c r="G70" s="110"/>
      <c r="H70" s="110"/>
      <c r="I70" s="110"/>
      <c r="J70" s="124">
        <f t="shared" si="29"/>
        <v>0</v>
      </c>
      <c r="K70" s="125">
        <f t="shared" si="30"/>
        <v>0</v>
      </c>
      <c r="L70" s="126" t="str">
        <f t="shared" si="31"/>
        <v/>
      </c>
      <c r="M70" s="127" t="str">
        <f t="shared" si="32"/>
        <v/>
      </c>
      <c r="N70" s="128" t="str">
        <f t="shared" si="21"/>
        <v/>
      </c>
      <c r="O70" s="129" t="str">
        <f t="shared" si="22"/>
        <v/>
      </c>
      <c r="P70" s="109"/>
      <c r="Q70" s="110"/>
      <c r="R70" s="110"/>
      <c r="S70" s="110"/>
      <c r="T70" s="124">
        <f t="shared" si="33"/>
        <v>0</v>
      </c>
      <c r="U70" s="125">
        <f t="shared" si="34"/>
        <v>0</v>
      </c>
      <c r="V70" s="126" t="str">
        <f t="shared" si="25"/>
        <v/>
      </c>
      <c r="W70" s="127" t="str">
        <f t="shared" si="26"/>
        <v/>
      </c>
      <c r="X70" s="127" t="str">
        <f t="shared" si="23"/>
        <v/>
      </c>
      <c r="Y70" s="130" t="str">
        <f t="shared" si="24"/>
        <v/>
      </c>
      <c r="Z70" s="58"/>
      <c r="AA70" s="46"/>
      <c r="AB70" s="112"/>
      <c r="AC70" s="113"/>
      <c r="AD70" s="114"/>
      <c r="AE70" s="138" t="str">
        <f t="shared" si="35"/>
        <v/>
      </c>
      <c r="AF70" s="30" t="s">
        <v>95</v>
      </c>
      <c r="AG70" s="3">
        <v>41912</v>
      </c>
      <c r="AH70" s="2">
        <v>30341189.800000001</v>
      </c>
      <c r="AI70" s="2">
        <v>95271335.900000006</v>
      </c>
      <c r="AJ70" s="10">
        <v>994.06</v>
      </c>
      <c r="AK70" s="10">
        <v>862</v>
      </c>
      <c r="AL70" s="10">
        <f t="shared" si="36"/>
        <v>-0.1328491237953443</v>
      </c>
      <c r="AM70" s="4" t="s">
        <v>26</v>
      </c>
      <c r="AN70" s="32" t="s">
        <v>26</v>
      </c>
      <c r="AO70" s="16" t="s">
        <v>38</v>
      </c>
      <c r="AP70" s="21" t="s">
        <v>38</v>
      </c>
      <c r="AQ70" s="39">
        <f t="shared" si="37"/>
        <v>3526163</v>
      </c>
      <c r="AR70" s="40" t="e">
        <f t="shared" si="38"/>
        <v>#VALUE!</v>
      </c>
      <c r="AS70" s="33"/>
    </row>
    <row r="71" spans="1:45" ht="30" customHeight="1" x14ac:dyDescent="0.25">
      <c r="A71" s="91">
        <v>61</v>
      </c>
      <c r="B71" s="93" t="s">
        <v>210</v>
      </c>
      <c r="C71" s="57"/>
      <c r="D71" s="54"/>
      <c r="E71" s="58"/>
      <c r="F71" s="109"/>
      <c r="G71" s="110"/>
      <c r="H71" s="110"/>
      <c r="I71" s="110"/>
      <c r="J71" s="124">
        <f t="shared" si="29"/>
        <v>0</v>
      </c>
      <c r="K71" s="125">
        <f t="shared" si="30"/>
        <v>0</v>
      </c>
      <c r="L71" s="126" t="str">
        <f t="shared" si="31"/>
        <v/>
      </c>
      <c r="M71" s="127" t="str">
        <f t="shared" si="32"/>
        <v/>
      </c>
      <c r="N71" s="128" t="str">
        <f t="shared" si="21"/>
        <v/>
      </c>
      <c r="O71" s="129" t="str">
        <f t="shared" si="22"/>
        <v/>
      </c>
      <c r="P71" s="109"/>
      <c r="Q71" s="110"/>
      <c r="R71" s="110"/>
      <c r="S71" s="110"/>
      <c r="T71" s="124">
        <f t="shared" si="33"/>
        <v>0</v>
      </c>
      <c r="U71" s="125">
        <f t="shared" si="34"/>
        <v>0</v>
      </c>
      <c r="V71" s="126" t="str">
        <f t="shared" si="25"/>
        <v/>
      </c>
      <c r="W71" s="127" t="str">
        <f t="shared" si="26"/>
        <v/>
      </c>
      <c r="X71" s="127" t="str">
        <f t="shared" si="23"/>
        <v/>
      </c>
      <c r="Y71" s="130" t="str">
        <f t="shared" si="24"/>
        <v/>
      </c>
      <c r="Z71" s="58"/>
      <c r="AA71" s="46"/>
      <c r="AB71" s="112"/>
      <c r="AC71" s="115"/>
      <c r="AD71" s="114"/>
      <c r="AE71" s="138" t="str">
        <f t="shared" si="35"/>
        <v/>
      </c>
      <c r="AF71" s="30" t="s">
        <v>96</v>
      </c>
      <c r="AG71" s="3">
        <v>41912</v>
      </c>
      <c r="AH71" s="32">
        <v>13114765.6</v>
      </c>
      <c r="AI71" s="32">
        <v>41180364.100000001</v>
      </c>
      <c r="AJ71" s="10">
        <v>470.41</v>
      </c>
      <c r="AK71" s="10">
        <v>470.41</v>
      </c>
      <c r="AL71" s="10">
        <f t="shared" si="36"/>
        <v>0</v>
      </c>
      <c r="AM71" s="4" t="s">
        <v>26</v>
      </c>
      <c r="AN71" s="32" t="s">
        <v>26</v>
      </c>
      <c r="AO71" s="15">
        <f>AF71-AD71</f>
        <v>3952394</v>
      </c>
      <c r="AP71" s="20" t="e">
        <f>AG71-AE71</f>
        <v>#VALUE!</v>
      </c>
      <c r="AQ71" s="39">
        <f t="shared" si="37"/>
        <v>3952394</v>
      </c>
      <c r="AR71" s="40" t="e">
        <f t="shared" si="38"/>
        <v>#VALUE!</v>
      </c>
      <c r="AS71" s="33"/>
    </row>
    <row r="72" spans="1:45" ht="30" customHeight="1" x14ac:dyDescent="0.25">
      <c r="A72" s="91">
        <v>62</v>
      </c>
      <c r="B72" s="93" t="s">
        <v>211</v>
      </c>
      <c r="C72" s="57"/>
      <c r="D72" s="54"/>
      <c r="E72" s="58"/>
      <c r="F72" s="109"/>
      <c r="G72" s="110"/>
      <c r="H72" s="110"/>
      <c r="I72" s="110"/>
      <c r="J72" s="124">
        <f t="shared" si="29"/>
        <v>0</v>
      </c>
      <c r="K72" s="125">
        <f t="shared" si="30"/>
        <v>0</v>
      </c>
      <c r="L72" s="126" t="str">
        <f t="shared" si="31"/>
        <v/>
      </c>
      <c r="M72" s="127" t="str">
        <f t="shared" si="32"/>
        <v/>
      </c>
      <c r="N72" s="128" t="str">
        <f t="shared" si="21"/>
        <v/>
      </c>
      <c r="O72" s="129" t="str">
        <f t="shared" si="22"/>
        <v/>
      </c>
      <c r="P72" s="109"/>
      <c r="Q72" s="110"/>
      <c r="R72" s="110"/>
      <c r="S72" s="110"/>
      <c r="T72" s="124">
        <f t="shared" si="33"/>
        <v>0</v>
      </c>
      <c r="U72" s="125">
        <f t="shared" si="34"/>
        <v>0</v>
      </c>
      <c r="V72" s="126" t="str">
        <f t="shared" si="25"/>
        <v/>
      </c>
      <c r="W72" s="127" t="str">
        <f t="shared" si="26"/>
        <v/>
      </c>
      <c r="X72" s="127" t="str">
        <f t="shared" si="23"/>
        <v/>
      </c>
      <c r="Y72" s="130" t="str">
        <f t="shared" si="24"/>
        <v/>
      </c>
      <c r="Z72" s="58"/>
      <c r="AA72" s="46"/>
      <c r="AB72" s="112"/>
      <c r="AC72" s="115"/>
      <c r="AD72" s="116"/>
      <c r="AE72" s="138" t="str">
        <f t="shared" si="35"/>
        <v/>
      </c>
      <c r="AF72" s="30" t="s">
        <v>97</v>
      </c>
      <c r="AG72" s="3">
        <v>41912</v>
      </c>
      <c r="AH72" s="2">
        <v>25746085.5</v>
      </c>
      <c r="AI72" s="2">
        <v>80812194.599999994</v>
      </c>
      <c r="AJ72" s="10">
        <v>887</v>
      </c>
      <c r="AK72" s="10">
        <v>887</v>
      </c>
      <c r="AL72" s="10">
        <f t="shared" si="36"/>
        <v>0</v>
      </c>
      <c r="AM72" s="4" t="s">
        <v>26</v>
      </c>
      <c r="AN72" s="32" t="s">
        <v>26</v>
      </c>
      <c r="AO72" s="16" t="s">
        <v>38</v>
      </c>
      <c r="AP72" s="21" t="s">
        <v>38</v>
      </c>
      <c r="AQ72" s="39">
        <f t="shared" si="37"/>
        <v>4082795</v>
      </c>
      <c r="AR72" s="40" t="e">
        <f t="shared" si="38"/>
        <v>#VALUE!</v>
      </c>
      <c r="AS72" s="33"/>
    </row>
    <row r="73" spans="1:45" ht="30" customHeight="1" x14ac:dyDescent="0.25">
      <c r="A73" s="91">
        <v>63</v>
      </c>
      <c r="B73" s="93" t="s">
        <v>212</v>
      </c>
      <c r="C73" s="57"/>
      <c r="D73" s="54"/>
      <c r="E73" s="58"/>
      <c r="F73" s="109"/>
      <c r="G73" s="110"/>
      <c r="H73" s="110"/>
      <c r="I73" s="110"/>
      <c r="J73" s="124">
        <f t="shared" si="29"/>
        <v>0</v>
      </c>
      <c r="K73" s="125">
        <f t="shared" si="30"/>
        <v>0</v>
      </c>
      <c r="L73" s="126" t="str">
        <f t="shared" si="31"/>
        <v/>
      </c>
      <c r="M73" s="127" t="str">
        <f t="shared" si="32"/>
        <v/>
      </c>
      <c r="N73" s="128" t="str">
        <f t="shared" si="21"/>
        <v/>
      </c>
      <c r="O73" s="129" t="str">
        <f t="shared" si="22"/>
        <v/>
      </c>
      <c r="P73" s="109"/>
      <c r="Q73" s="110"/>
      <c r="R73" s="110"/>
      <c r="S73" s="110"/>
      <c r="T73" s="124">
        <f t="shared" si="33"/>
        <v>0</v>
      </c>
      <c r="U73" s="125">
        <f t="shared" si="34"/>
        <v>0</v>
      </c>
      <c r="V73" s="126" t="str">
        <f t="shared" si="25"/>
        <v/>
      </c>
      <c r="W73" s="127" t="str">
        <f t="shared" si="26"/>
        <v/>
      </c>
      <c r="X73" s="127" t="str">
        <f t="shared" si="23"/>
        <v/>
      </c>
      <c r="Y73" s="130" t="str">
        <f t="shared" si="24"/>
        <v/>
      </c>
      <c r="Z73" s="58"/>
      <c r="AA73" s="46"/>
      <c r="AB73" s="112"/>
      <c r="AC73" s="115"/>
      <c r="AD73" s="116"/>
      <c r="AE73" s="138" t="str">
        <f t="shared" si="35"/>
        <v/>
      </c>
      <c r="AF73" s="30" t="s">
        <v>98</v>
      </c>
      <c r="AG73" s="3">
        <v>41912</v>
      </c>
      <c r="AH73" s="2">
        <v>1567070.2</v>
      </c>
      <c r="AI73" s="2">
        <v>4920600.5</v>
      </c>
      <c r="AJ73" s="10">
        <v>220</v>
      </c>
      <c r="AK73" s="10">
        <v>220</v>
      </c>
      <c r="AL73" s="10">
        <f t="shared" si="36"/>
        <v>0</v>
      </c>
      <c r="AM73" s="4" t="s">
        <v>26</v>
      </c>
      <c r="AN73" s="32" t="s">
        <v>26</v>
      </c>
      <c r="AO73" s="15">
        <f>AF73-AD73</f>
        <v>4082796</v>
      </c>
      <c r="AP73" s="20" t="e">
        <f>AG73-AE73</f>
        <v>#VALUE!</v>
      </c>
      <c r="AQ73" s="39">
        <f t="shared" si="37"/>
        <v>4082796</v>
      </c>
      <c r="AR73" s="40" t="e">
        <f t="shared" si="38"/>
        <v>#VALUE!</v>
      </c>
      <c r="AS73" s="33"/>
    </row>
    <row r="74" spans="1:45" ht="30" customHeight="1" thickBot="1" x14ac:dyDescent="0.3">
      <c r="A74" s="92">
        <v>64</v>
      </c>
      <c r="B74" s="93" t="s">
        <v>213</v>
      </c>
      <c r="C74" s="59"/>
      <c r="D74" s="56"/>
      <c r="E74" s="60"/>
      <c r="F74" s="117"/>
      <c r="G74" s="118"/>
      <c r="H74" s="118"/>
      <c r="I74" s="118"/>
      <c r="J74" s="134">
        <f t="shared" si="29"/>
        <v>0</v>
      </c>
      <c r="K74" s="135">
        <f t="shared" si="30"/>
        <v>0</v>
      </c>
      <c r="L74" s="131" t="str">
        <f t="shared" si="31"/>
        <v/>
      </c>
      <c r="M74" s="132" t="str">
        <f t="shared" si="32"/>
        <v/>
      </c>
      <c r="N74" s="136" t="str">
        <f t="shared" si="21"/>
        <v/>
      </c>
      <c r="O74" s="137" t="str">
        <f t="shared" si="22"/>
        <v/>
      </c>
      <c r="P74" s="117"/>
      <c r="Q74" s="118"/>
      <c r="R74" s="118"/>
      <c r="S74" s="118"/>
      <c r="T74" s="134">
        <f t="shared" si="33"/>
        <v>0</v>
      </c>
      <c r="U74" s="135">
        <f t="shared" si="34"/>
        <v>0</v>
      </c>
      <c r="V74" s="131" t="str">
        <f t="shared" si="25"/>
        <v/>
      </c>
      <c r="W74" s="132" t="str">
        <f t="shared" si="26"/>
        <v/>
      </c>
      <c r="X74" s="132" t="str">
        <f t="shared" si="23"/>
        <v/>
      </c>
      <c r="Y74" s="133" t="str">
        <f t="shared" si="24"/>
        <v/>
      </c>
      <c r="Z74" s="60"/>
      <c r="AA74" s="119"/>
      <c r="AB74" s="120"/>
      <c r="AC74" s="121"/>
      <c r="AD74" s="122"/>
      <c r="AE74" s="139" t="str">
        <f t="shared" si="35"/>
        <v/>
      </c>
      <c r="AF74" s="30" t="s">
        <v>99</v>
      </c>
      <c r="AG74" s="38" t="s">
        <v>100</v>
      </c>
      <c r="AH74" s="38" t="s">
        <v>26</v>
      </c>
      <c r="AI74" s="38" t="s">
        <v>26</v>
      </c>
      <c r="AJ74" s="10">
        <v>308</v>
      </c>
      <c r="AK74" s="10">
        <v>308</v>
      </c>
      <c r="AL74" s="10">
        <f t="shared" si="36"/>
        <v>0</v>
      </c>
      <c r="AM74" s="94" t="s">
        <v>26</v>
      </c>
      <c r="AN74" s="38" t="s">
        <v>26</v>
      </c>
      <c r="AO74" s="22" t="s">
        <v>38</v>
      </c>
      <c r="AP74" s="23" t="s">
        <v>38</v>
      </c>
      <c r="AQ74" s="41">
        <f t="shared" si="37"/>
        <v>4082797</v>
      </c>
      <c r="AR74" s="42" t="e">
        <f t="shared" si="38"/>
        <v>#VALUE!</v>
      </c>
      <c r="AS74" s="33"/>
    </row>
    <row r="75" spans="1:45" s="6" customFormat="1" ht="30" customHeight="1" x14ac:dyDescent="0.25">
      <c r="B75" s="27"/>
      <c r="C75" s="27"/>
      <c r="D75" s="27"/>
      <c r="E75" s="27"/>
      <c r="F75" s="5"/>
      <c r="G75" s="5"/>
      <c r="H75" s="5"/>
      <c r="I75" s="5"/>
      <c r="J75" s="27"/>
      <c r="K75" s="27"/>
      <c r="L75" s="26"/>
      <c r="M75" s="26"/>
      <c r="N75" s="33"/>
      <c r="O75" s="4"/>
      <c r="P75" s="5"/>
      <c r="Q75" s="5"/>
      <c r="R75" s="5"/>
      <c r="S75" s="5"/>
      <c r="T75" s="27"/>
      <c r="U75" s="27"/>
      <c r="V75" s="26"/>
      <c r="W75" s="26"/>
      <c r="X75" s="26"/>
      <c r="Y75" s="26"/>
      <c r="Z75" s="27"/>
      <c r="AA75" s="27"/>
      <c r="AB75" s="36"/>
      <c r="AD75" s="27"/>
      <c r="AE75" s="27"/>
      <c r="AG75" s="5"/>
      <c r="AH75" s="5"/>
      <c r="AI75" s="5"/>
      <c r="AJ75" s="5"/>
      <c r="AK75" s="5"/>
      <c r="AL75" s="37"/>
      <c r="AM75" s="37"/>
      <c r="AN75" s="27"/>
      <c r="AO75" s="35"/>
      <c r="AP75" s="35"/>
      <c r="AQ75" s="5"/>
      <c r="AR75" s="5"/>
    </row>
    <row r="77" spans="1:45" x14ac:dyDescent="0.25">
      <c r="K77" s="4"/>
      <c r="M77" s="33"/>
      <c r="N77" s="4"/>
      <c r="O77"/>
      <c r="S77" s="33"/>
      <c r="U77"/>
      <c r="V77" s="4"/>
      <c r="Y77"/>
      <c r="AK77" s="28"/>
      <c r="AM77"/>
      <c r="AN77" s="33"/>
      <c r="AR77"/>
    </row>
    <row r="78" spans="1:45" x14ac:dyDescent="0.25">
      <c r="K78" s="4"/>
      <c r="M78" s="33"/>
      <c r="N78" s="4"/>
      <c r="O78"/>
      <c r="S78" s="33"/>
      <c r="U78"/>
      <c r="V78" s="4"/>
      <c r="Y78"/>
      <c r="AK78" s="28"/>
      <c r="AM78"/>
      <c r="AN78" s="33"/>
      <c r="AR78"/>
    </row>
    <row r="79" spans="1:45" x14ac:dyDescent="0.25">
      <c r="K79" s="4"/>
      <c r="M79" s="33"/>
      <c r="N79" s="4"/>
      <c r="O79"/>
      <c r="S79" s="33"/>
      <c r="U79"/>
      <c r="V79" s="4"/>
      <c r="Y79"/>
      <c r="AK79" s="28"/>
      <c r="AM79"/>
      <c r="AN79" s="33"/>
      <c r="AR79"/>
    </row>
    <row r="80" spans="1:45" x14ac:dyDescent="0.25">
      <c r="K80" s="4"/>
      <c r="M80" s="33"/>
      <c r="N80" s="4"/>
      <c r="O80"/>
      <c r="S80" s="33"/>
      <c r="U80"/>
      <c r="V80" s="4"/>
      <c r="Y80"/>
      <c r="AK80" s="28"/>
      <c r="AM80"/>
      <c r="AN80" s="33"/>
      <c r="AR80"/>
    </row>
    <row r="81" spans="11:44" x14ac:dyDescent="0.25">
      <c r="K81" s="4"/>
      <c r="M81" s="33"/>
      <c r="N81" s="4"/>
      <c r="O81"/>
      <c r="S81" s="33"/>
      <c r="U81"/>
      <c r="V81" s="4"/>
      <c r="Y81"/>
      <c r="AK81" s="28"/>
      <c r="AM81"/>
      <c r="AN81" s="33"/>
      <c r="AR81"/>
    </row>
    <row r="82" spans="11:44" x14ac:dyDescent="0.25">
      <c r="K82" s="4"/>
      <c r="M82" s="33"/>
      <c r="N82" s="4"/>
      <c r="O82"/>
      <c r="S82" s="33"/>
      <c r="U82"/>
      <c r="V82" s="4"/>
      <c r="Y82"/>
      <c r="AK82" s="28"/>
      <c r="AM82"/>
      <c r="AN82" s="33"/>
      <c r="AR82"/>
    </row>
    <row r="84" spans="11:44" x14ac:dyDescent="0.25">
      <c r="K84" s="4"/>
      <c r="M84" s="33"/>
      <c r="N84" s="4"/>
      <c r="O84"/>
      <c r="S84" s="33"/>
      <c r="U84"/>
      <c r="V84" s="4"/>
      <c r="Y84"/>
      <c r="AK84" s="28"/>
      <c r="AM84"/>
      <c r="AN84" s="33"/>
      <c r="AR84"/>
    </row>
    <row r="85" spans="11:44" x14ac:dyDescent="0.25">
      <c r="K85" s="4"/>
      <c r="M85" s="33"/>
      <c r="N85" s="4"/>
      <c r="O85"/>
      <c r="S85" s="33"/>
      <c r="U85"/>
      <c r="V85" s="4"/>
      <c r="Y85"/>
      <c r="AK85" s="28"/>
      <c r="AM85"/>
      <c r="AN85" s="33"/>
      <c r="AR85"/>
    </row>
    <row r="86" spans="11:44" x14ac:dyDescent="0.25">
      <c r="K86" s="4"/>
      <c r="M86" s="33"/>
      <c r="N86" s="4"/>
      <c r="O86"/>
      <c r="S86" s="33"/>
      <c r="U86"/>
      <c r="V86" s="4"/>
      <c r="Y86"/>
      <c r="AK86" s="28"/>
      <c r="AM86"/>
      <c r="AN86" s="33"/>
      <c r="AR86"/>
    </row>
    <row r="87" spans="11:44" x14ac:dyDescent="0.25">
      <c r="K87" s="4"/>
      <c r="M87" s="33"/>
      <c r="N87" s="4"/>
      <c r="O87"/>
      <c r="S87" s="33"/>
      <c r="U87"/>
      <c r="V87" s="4"/>
      <c r="Y87"/>
      <c r="AK87" s="28"/>
      <c r="AM87"/>
      <c r="AN87" s="33"/>
      <c r="AR87"/>
    </row>
  </sheetData>
  <autoFilter ref="A10:AN74">
    <sortState ref="A6:AU69">
      <sortCondition ref="A5:A69"/>
    </sortState>
  </autoFilter>
  <mergeCells count="14">
    <mergeCell ref="N9:O9"/>
    <mergeCell ref="AO9:AP9"/>
    <mergeCell ref="AQ9:AR9"/>
    <mergeCell ref="F8:O8"/>
    <mergeCell ref="V9:W9"/>
    <mergeCell ref="P8:Y8"/>
    <mergeCell ref="F9:G9"/>
    <mergeCell ref="H9:I9"/>
    <mergeCell ref="P9:Q9"/>
    <mergeCell ref="R9:S9"/>
    <mergeCell ref="L9:M9"/>
    <mergeCell ref="J9:K9"/>
    <mergeCell ref="T9:U9"/>
    <mergeCell ref="X9:Y9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0" sqref="G10"/>
    </sheetView>
  </sheetViews>
  <sheetFormatPr defaultColWidth="9.140625" defaultRowHeight="15" x14ac:dyDescent="0.25"/>
  <cols>
    <col min="1" max="1" width="4.5703125" style="33" customWidth="1"/>
    <col min="2" max="2" width="116.140625" style="33" customWidth="1"/>
    <col min="3" max="3" width="9.140625" style="33"/>
    <col min="4" max="4" width="3.7109375" style="33" customWidth="1"/>
    <col min="5" max="16384" width="9.140625" style="33"/>
  </cols>
  <sheetData>
    <row r="1" spans="1:6" ht="18.75" x14ac:dyDescent="0.3">
      <c r="A1" s="31" t="s">
        <v>216</v>
      </c>
    </row>
    <row r="2" spans="1:6" x14ac:dyDescent="0.25">
      <c r="D2" s="143"/>
    </row>
    <row r="3" spans="1:6" x14ac:dyDescent="0.25">
      <c r="A3" s="180" t="s">
        <v>101</v>
      </c>
      <c r="B3" s="180"/>
      <c r="D3" s="141"/>
      <c r="E3" s="158" t="s">
        <v>223</v>
      </c>
    </row>
    <row r="4" spans="1:6" x14ac:dyDescent="0.25">
      <c r="A4" s="10">
        <v>1</v>
      </c>
      <c r="B4" s="142" t="str">
        <f>'1. Energy Efficiency'!F10</f>
        <v>Building Name</v>
      </c>
      <c r="D4" s="6"/>
      <c r="E4" s="6"/>
    </row>
    <row r="5" spans="1:6" x14ac:dyDescent="0.25">
      <c r="C5" s="25"/>
      <c r="D5" s="6"/>
      <c r="E5" s="6"/>
    </row>
    <row r="6" spans="1:6" x14ac:dyDescent="0.25">
      <c r="A6" s="180" t="s">
        <v>150</v>
      </c>
      <c r="B6" s="180"/>
    </row>
    <row r="7" spans="1:6" x14ac:dyDescent="0.25">
      <c r="A7" s="10">
        <v>1</v>
      </c>
      <c r="B7" s="142" t="str">
        <f>'2. Energy Star Score'!G10</f>
        <v>Building Name</v>
      </c>
      <c r="C7" s="6"/>
      <c r="D7" s="6"/>
      <c r="E7" s="6"/>
    </row>
    <row r="8" spans="1:6" x14ac:dyDescent="0.25">
      <c r="A8" s="10">
        <v>2</v>
      </c>
      <c r="B8" s="142" t="str">
        <f>'2. Energy Star Score'!G11</f>
        <v>Building Name</v>
      </c>
      <c r="C8" s="25"/>
      <c r="D8" s="6"/>
      <c r="E8" s="6"/>
    </row>
    <row r="9" spans="1:6" x14ac:dyDescent="0.25">
      <c r="A9" s="10">
        <v>3</v>
      </c>
      <c r="B9" s="142" t="str">
        <f>'2. Energy Star Score'!G12</f>
        <v>Building Name</v>
      </c>
      <c r="C9" s="25"/>
      <c r="D9" s="6"/>
      <c r="E9" s="6"/>
    </row>
    <row r="10" spans="1:6" x14ac:dyDescent="0.25">
      <c r="A10" s="10">
        <v>4</v>
      </c>
      <c r="B10" s="142" t="str">
        <f>'2. Energy Star Score'!G13</f>
        <v>Building Name</v>
      </c>
      <c r="C10" s="25"/>
      <c r="D10" s="6"/>
      <c r="E10" s="6"/>
    </row>
    <row r="11" spans="1:6" x14ac:dyDescent="0.25">
      <c r="A11" s="10">
        <v>5</v>
      </c>
      <c r="B11" s="142" t="str">
        <f>'2. Energy Star Score'!G14</f>
        <v>Building Name</v>
      </c>
      <c r="C11" s="25"/>
      <c r="D11" s="6"/>
      <c r="E11" s="6"/>
    </row>
    <row r="12" spans="1:6" x14ac:dyDescent="0.25">
      <c r="C12" s="25"/>
      <c r="D12" s="6"/>
      <c r="E12" s="6"/>
    </row>
    <row r="13" spans="1:6" ht="30" customHeight="1" x14ac:dyDescent="0.25">
      <c r="A13" s="181" t="s">
        <v>102</v>
      </c>
      <c r="B13" s="181"/>
      <c r="D13" s="6"/>
      <c r="E13" s="6"/>
      <c r="F13" s="6"/>
    </row>
    <row r="14" spans="1:6" x14ac:dyDescent="0.25">
      <c r="A14" s="10">
        <v>1</v>
      </c>
      <c r="B14" s="142" t="str">
        <f>'3. Energy Improvement'!G10</f>
        <v>Building Name</v>
      </c>
      <c r="D14" s="6"/>
      <c r="E14" s="6"/>
      <c r="F14" s="6"/>
    </row>
    <row r="15" spans="1:6" x14ac:dyDescent="0.25">
      <c r="B15" s="6"/>
      <c r="C15" s="25"/>
      <c r="D15" s="6"/>
      <c r="E15" s="6"/>
      <c r="F15" s="6"/>
    </row>
    <row r="16" spans="1:6" x14ac:dyDescent="0.25">
      <c r="A16" s="180" t="s">
        <v>221</v>
      </c>
      <c r="B16" s="180"/>
      <c r="D16" s="6"/>
      <c r="E16" s="6"/>
      <c r="F16" s="6"/>
    </row>
    <row r="17" spans="1:6" x14ac:dyDescent="0.25">
      <c r="A17" s="10">
        <v>1</v>
      </c>
      <c r="B17" s="142" t="str">
        <f>'4. Water Efficiency'!D10</f>
        <v>Building Name</v>
      </c>
      <c r="D17" s="6"/>
      <c r="E17" s="6"/>
      <c r="F17" s="6"/>
    </row>
    <row r="18" spans="1:6" x14ac:dyDescent="0.25">
      <c r="B18" s="6"/>
      <c r="C18" s="25"/>
      <c r="D18" s="6"/>
      <c r="E18" s="6"/>
      <c r="F18" s="6"/>
    </row>
    <row r="19" spans="1:6" ht="30" customHeight="1" x14ac:dyDescent="0.25">
      <c r="A19" s="181" t="s">
        <v>103</v>
      </c>
      <c r="B19" s="181"/>
      <c r="D19" s="6"/>
      <c r="E19" s="6"/>
      <c r="F19" s="6"/>
    </row>
    <row r="20" spans="1:6" x14ac:dyDescent="0.25">
      <c r="A20" s="10">
        <v>1</v>
      </c>
      <c r="B20" s="142" t="str">
        <f>'5. Water Improvement'!E10</f>
        <v>Building Name</v>
      </c>
      <c r="D20" s="6"/>
      <c r="E20" s="6"/>
      <c r="F20" s="6"/>
    </row>
    <row r="21" spans="1:6" x14ac:dyDescent="0.25">
      <c r="B21" s="6"/>
      <c r="C21" s="25"/>
      <c r="D21" s="6"/>
      <c r="E21" s="6"/>
      <c r="F21" s="6"/>
    </row>
    <row r="22" spans="1:6" x14ac:dyDescent="0.25">
      <c r="A22" s="179" t="s">
        <v>222</v>
      </c>
      <c r="B22" s="179"/>
      <c r="D22" s="6"/>
      <c r="E22" s="6"/>
      <c r="F22" s="6"/>
    </row>
    <row r="23" spans="1:6" x14ac:dyDescent="0.25">
      <c r="A23" s="10">
        <v>1</v>
      </c>
      <c r="B23" s="142" t="str">
        <f>'6. Recycling'!D10</f>
        <v>Building Name</v>
      </c>
      <c r="D23" s="6"/>
      <c r="E23" s="6"/>
      <c r="F23" s="6"/>
    </row>
    <row r="24" spans="1:6" x14ac:dyDescent="0.25">
      <c r="D24" s="6"/>
      <c r="E24" s="6"/>
      <c r="F24" s="6"/>
    </row>
    <row r="25" spans="1:6" x14ac:dyDescent="0.25">
      <c r="D25" s="6"/>
      <c r="E25" s="6"/>
      <c r="F25" s="6"/>
    </row>
  </sheetData>
  <mergeCells count="6">
    <mergeCell ref="A22:B22"/>
    <mergeCell ref="A3:B3"/>
    <mergeCell ref="A6:B6"/>
    <mergeCell ref="A13:B13"/>
    <mergeCell ref="A16:B16"/>
    <mergeCell ref="A19:B19"/>
  </mergeCells>
  <conditionalFormatting sqref="D2:E3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F9" sqref="F9"/>
    </sheetView>
  </sheetViews>
  <sheetFormatPr defaultRowHeight="15" x14ac:dyDescent="0.25"/>
  <cols>
    <col min="1" max="1" width="19.42578125" customWidth="1"/>
    <col min="2" max="2" width="11.140625" customWidth="1"/>
    <col min="3" max="3" width="11" customWidth="1"/>
    <col min="4" max="4" width="12.140625" customWidth="1"/>
  </cols>
  <sheetData>
    <row r="1" spans="1:8" ht="18.75" x14ac:dyDescent="0.3">
      <c r="A1" s="31" t="s">
        <v>122</v>
      </c>
    </row>
    <row r="3" spans="1:8" ht="15.75" thickBot="1" x14ac:dyDescent="0.3"/>
    <row r="4" spans="1:8" ht="12" customHeight="1" thickBot="1" x14ac:dyDescent="0.3">
      <c r="A4" s="44" t="s">
        <v>3</v>
      </c>
      <c r="B4" s="48" t="s">
        <v>5</v>
      </c>
      <c r="C4" s="47" t="s">
        <v>7</v>
      </c>
      <c r="D4" s="49" t="s">
        <v>9</v>
      </c>
    </row>
    <row r="5" spans="1:8" ht="12" customHeight="1" x14ac:dyDescent="0.25">
      <c r="A5" s="93" t="s">
        <v>214</v>
      </c>
      <c r="B5" s="106">
        <v>100</v>
      </c>
      <c r="C5" s="54">
        <v>15.7</v>
      </c>
      <c r="D5" s="58">
        <v>49.3</v>
      </c>
      <c r="E5" s="108" t="s">
        <v>215</v>
      </c>
    </row>
    <row r="6" spans="1:8" ht="12" customHeight="1" x14ac:dyDescent="0.25">
      <c r="A6" s="93" t="s">
        <v>214</v>
      </c>
      <c r="B6" s="57"/>
      <c r="C6" s="54"/>
      <c r="D6" s="58"/>
    </row>
    <row r="7" spans="1:8" ht="12" customHeight="1" x14ac:dyDescent="0.25">
      <c r="A7" s="93" t="s">
        <v>214</v>
      </c>
      <c r="B7" s="57"/>
      <c r="C7" s="54"/>
      <c r="D7" s="58"/>
    </row>
    <row r="8" spans="1:8" ht="12" customHeight="1" x14ac:dyDescent="0.25">
      <c r="A8" s="93" t="s">
        <v>214</v>
      </c>
      <c r="B8" s="57"/>
      <c r="C8" s="54"/>
      <c r="D8" s="58"/>
    </row>
    <row r="9" spans="1:8" ht="12" customHeight="1" x14ac:dyDescent="0.25">
      <c r="A9" s="93" t="s">
        <v>214</v>
      </c>
      <c r="B9" s="57"/>
      <c r="C9" s="54"/>
      <c r="D9" s="58"/>
      <c r="F9" s="33" t="s">
        <v>224</v>
      </c>
    </row>
    <row r="10" spans="1:8" ht="12" customHeight="1" x14ac:dyDescent="0.25">
      <c r="A10" s="93" t="s">
        <v>214</v>
      </c>
      <c r="B10" s="57"/>
      <c r="C10" s="54"/>
      <c r="D10" s="58"/>
      <c r="F10" s="182" t="str">
        <f>A8</f>
        <v>Building Name</v>
      </c>
      <c r="G10" s="182"/>
      <c r="H10" s="182"/>
    </row>
    <row r="11" spans="1:8" ht="12" customHeight="1" x14ac:dyDescent="0.25">
      <c r="A11" s="93" t="s">
        <v>214</v>
      </c>
      <c r="B11" s="57"/>
      <c r="C11" s="54"/>
      <c r="D11" s="58"/>
    </row>
    <row r="12" spans="1:8" ht="12" customHeight="1" x14ac:dyDescent="0.25">
      <c r="A12" s="93" t="s">
        <v>214</v>
      </c>
      <c r="B12" s="57"/>
      <c r="C12" s="54"/>
      <c r="D12" s="58"/>
    </row>
    <row r="13" spans="1:8" ht="12" customHeight="1" x14ac:dyDescent="0.25">
      <c r="A13" s="93" t="s">
        <v>214</v>
      </c>
      <c r="B13" s="57"/>
      <c r="C13" s="54"/>
      <c r="D13" s="58"/>
    </row>
    <row r="14" spans="1:8" ht="12" customHeight="1" x14ac:dyDescent="0.25">
      <c r="A14" s="93" t="s">
        <v>214</v>
      </c>
      <c r="B14" s="57"/>
      <c r="C14" s="54"/>
      <c r="D14" s="58"/>
    </row>
    <row r="15" spans="1:8" ht="12" customHeight="1" x14ac:dyDescent="0.25">
      <c r="A15" s="93" t="s">
        <v>214</v>
      </c>
      <c r="B15" s="57"/>
      <c r="C15" s="54"/>
      <c r="D15" s="58"/>
    </row>
    <row r="16" spans="1:8" ht="12" customHeight="1" x14ac:dyDescent="0.25">
      <c r="A16" s="93" t="s">
        <v>214</v>
      </c>
      <c r="B16" s="57"/>
      <c r="C16" s="54"/>
      <c r="D16" s="58"/>
    </row>
    <row r="17" spans="1:4" ht="12" customHeight="1" x14ac:dyDescent="0.25">
      <c r="A17" s="93" t="s">
        <v>214</v>
      </c>
      <c r="B17" s="57"/>
      <c r="C17" s="54"/>
      <c r="D17" s="58"/>
    </row>
    <row r="18" spans="1:4" ht="12" customHeight="1" x14ac:dyDescent="0.25">
      <c r="A18" s="93" t="s">
        <v>214</v>
      </c>
      <c r="B18" s="57"/>
      <c r="C18" s="54"/>
      <c r="D18" s="58"/>
    </row>
    <row r="19" spans="1:4" ht="12" customHeight="1" x14ac:dyDescent="0.25">
      <c r="A19" s="93" t="s">
        <v>214</v>
      </c>
      <c r="B19" s="57"/>
      <c r="C19" s="54"/>
      <c r="D19" s="58"/>
    </row>
    <row r="20" spans="1:4" ht="12" customHeight="1" x14ac:dyDescent="0.25">
      <c r="A20" s="93" t="s">
        <v>214</v>
      </c>
      <c r="B20" s="57"/>
      <c r="C20" s="54"/>
      <c r="D20" s="58"/>
    </row>
    <row r="21" spans="1:4" ht="12" customHeight="1" x14ac:dyDescent="0.25">
      <c r="A21" s="93" t="s">
        <v>214</v>
      </c>
      <c r="B21" s="57"/>
      <c r="C21" s="54"/>
      <c r="D21" s="58"/>
    </row>
    <row r="22" spans="1:4" ht="12" customHeight="1" x14ac:dyDescent="0.25">
      <c r="A22" s="93" t="s">
        <v>214</v>
      </c>
      <c r="B22" s="57"/>
      <c r="C22" s="54"/>
      <c r="D22" s="58"/>
    </row>
    <row r="23" spans="1:4" ht="12" customHeight="1" x14ac:dyDescent="0.25">
      <c r="A23" s="93" t="s">
        <v>214</v>
      </c>
      <c r="B23" s="57"/>
      <c r="C23" s="54"/>
      <c r="D23" s="58"/>
    </row>
    <row r="24" spans="1:4" ht="12" customHeight="1" x14ac:dyDescent="0.25">
      <c r="A24" s="93" t="s">
        <v>214</v>
      </c>
      <c r="B24" s="57"/>
      <c r="C24" s="54"/>
      <c r="D24" s="58"/>
    </row>
    <row r="25" spans="1:4" ht="12" customHeight="1" x14ac:dyDescent="0.25">
      <c r="A25" s="93" t="s">
        <v>214</v>
      </c>
      <c r="B25" s="57"/>
      <c r="C25" s="54"/>
      <c r="D25" s="58"/>
    </row>
    <row r="26" spans="1:4" ht="12" customHeight="1" x14ac:dyDescent="0.25">
      <c r="A26" s="93" t="s">
        <v>214</v>
      </c>
      <c r="B26" s="57"/>
      <c r="C26" s="54"/>
      <c r="D26" s="58"/>
    </row>
    <row r="27" spans="1:4" ht="12" customHeight="1" x14ac:dyDescent="0.25">
      <c r="A27" s="93" t="s">
        <v>214</v>
      </c>
      <c r="B27" s="57"/>
      <c r="C27" s="54"/>
      <c r="D27" s="58"/>
    </row>
    <row r="28" spans="1:4" ht="12" customHeight="1" x14ac:dyDescent="0.25">
      <c r="A28" s="93" t="s">
        <v>214</v>
      </c>
      <c r="B28" s="57"/>
      <c r="C28" s="54"/>
      <c r="D28" s="58"/>
    </row>
    <row r="29" spans="1:4" ht="12" customHeight="1" x14ac:dyDescent="0.25">
      <c r="A29" s="93" t="s">
        <v>214</v>
      </c>
      <c r="B29" s="57"/>
      <c r="C29" s="54"/>
      <c r="D29" s="58"/>
    </row>
    <row r="30" spans="1:4" ht="12" customHeight="1" x14ac:dyDescent="0.25">
      <c r="A30" s="93" t="s">
        <v>214</v>
      </c>
      <c r="B30" s="57"/>
      <c r="C30" s="54"/>
      <c r="D30" s="58"/>
    </row>
    <row r="31" spans="1:4" ht="12" customHeight="1" x14ac:dyDescent="0.25">
      <c r="A31" s="93" t="s">
        <v>214</v>
      </c>
      <c r="B31" s="57"/>
      <c r="C31" s="54"/>
      <c r="D31" s="58"/>
    </row>
    <row r="32" spans="1:4" ht="12" customHeight="1" x14ac:dyDescent="0.25">
      <c r="A32" s="93" t="s">
        <v>214</v>
      </c>
      <c r="B32" s="57"/>
      <c r="C32" s="54"/>
      <c r="D32" s="58"/>
    </row>
    <row r="33" spans="1:4" ht="12" customHeight="1" x14ac:dyDescent="0.25">
      <c r="A33" s="93" t="s">
        <v>214</v>
      </c>
      <c r="B33" s="57"/>
      <c r="C33" s="54"/>
      <c r="D33" s="58"/>
    </row>
    <row r="34" spans="1:4" ht="12" customHeight="1" x14ac:dyDescent="0.25">
      <c r="A34" s="93" t="s">
        <v>214</v>
      </c>
      <c r="B34" s="96"/>
      <c r="C34" s="54"/>
      <c r="D34" s="58"/>
    </row>
    <row r="35" spans="1:4" ht="12" customHeight="1" x14ac:dyDescent="0.25">
      <c r="A35" s="93" t="s">
        <v>214</v>
      </c>
      <c r="B35" s="57"/>
      <c r="C35" s="54"/>
      <c r="D35" s="58"/>
    </row>
    <row r="36" spans="1:4" ht="12" customHeight="1" x14ac:dyDescent="0.25">
      <c r="A36" s="93" t="s">
        <v>214</v>
      </c>
      <c r="B36" s="57"/>
      <c r="C36" s="54"/>
      <c r="D36" s="58"/>
    </row>
    <row r="37" spans="1:4" ht="12" customHeight="1" x14ac:dyDescent="0.25">
      <c r="A37" s="93" t="s">
        <v>214</v>
      </c>
      <c r="B37" s="57"/>
      <c r="C37" s="54"/>
      <c r="D37" s="58"/>
    </row>
    <row r="38" spans="1:4" ht="12" customHeight="1" x14ac:dyDescent="0.25">
      <c r="A38" s="93" t="s">
        <v>214</v>
      </c>
      <c r="B38" s="57"/>
      <c r="C38" s="54"/>
      <c r="D38" s="58"/>
    </row>
    <row r="39" spans="1:4" ht="12" customHeight="1" x14ac:dyDescent="0.25">
      <c r="A39" s="93" t="s">
        <v>214</v>
      </c>
      <c r="B39" s="57"/>
      <c r="C39" s="54"/>
      <c r="D39" s="58"/>
    </row>
    <row r="40" spans="1:4" ht="12" customHeight="1" x14ac:dyDescent="0.25">
      <c r="A40" s="93" t="s">
        <v>214</v>
      </c>
      <c r="B40" s="57"/>
      <c r="C40" s="54"/>
      <c r="D40" s="58"/>
    </row>
    <row r="41" spans="1:4" ht="12" customHeight="1" x14ac:dyDescent="0.25">
      <c r="A41" s="93" t="s">
        <v>214</v>
      </c>
      <c r="B41" s="57"/>
      <c r="C41" s="54"/>
      <c r="D41" s="58"/>
    </row>
    <row r="42" spans="1:4" ht="12" customHeight="1" x14ac:dyDescent="0.25">
      <c r="A42" s="93" t="s">
        <v>214</v>
      </c>
      <c r="B42" s="57"/>
      <c r="C42" s="54"/>
      <c r="D42" s="58"/>
    </row>
    <row r="43" spans="1:4" ht="12" customHeight="1" x14ac:dyDescent="0.25">
      <c r="A43" s="93" t="s">
        <v>214</v>
      </c>
      <c r="B43" s="57"/>
      <c r="C43" s="54"/>
      <c r="D43" s="58"/>
    </row>
    <row r="44" spans="1:4" ht="12" customHeight="1" x14ac:dyDescent="0.25">
      <c r="A44" s="93" t="s">
        <v>214</v>
      </c>
      <c r="B44" s="57"/>
      <c r="C44" s="54"/>
      <c r="D44" s="58"/>
    </row>
    <row r="45" spans="1:4" ht="12" customHeight="1" x14ac:dyDescent="0.25">
      <c r="A45" s="93" t="s">
        <v>214</v>
      </c>
      <c r="B45" s="57"/>
      <c r="C45" s="54"/>
      <c r="D45" s="58"/>
    </row>
    <row r="46" spans="1:4" ht="12" customHeight="1" x14ac:dyDescent="0.25">
      <c r="A46" s="93" t="s">
        <v>214</v>
      </c>
      <c r="B46" s="57"/>
      <c r="C46" s="54"/>
      <c r="D46" s="58"/>
    </row>
    <row r="47" spans="1:4" ht="12" customHeight="1" x14ac:dyDescent="0.25">
      <c r="A47" s="93" t="s">
        <v>214</v>
      </c>
      <c r="B47" s="57"/>
      <c r="C47" s="54"/>
      <c r="D47" s="58"/>
    </row>
    <row r="48" spans="1:4" ht="12" customHeight="1" x14ac:dyDescent="0.25">
      <c r="A48" s="93" t="s">
        <v>214</v>
      </c>
      <c r="B48" s="57"/>
      <c r="C48" s="54"/>
      <c r="D48" s="58"/>
    </row>
    <row r="49" spans="1:4" ht="12" customHeight="1" x14ac:dyDescent="0.25">
      <c r="A49" s="93" t="s">
        <v>214</v>
      </c>
      <c r="B49" s="57"/>
      <c r="C49" s="54"/>
      <c r="D49" s="58"/>
    </row>
    <row r="50" spans="1:4" ht="12" customHeight="1" x14ac:dyDescent="0.25">
      <c r="A50" s="93" t="s">
        <v>214</v>
      </c>
      <c r="B50" s="57"/>
      <c r="C50" s="54"/>
      <c r="D50" s="58"/>
    </row>
    <row r="51" spans="1:4" ht="12" customHeight="1" x14ac:dyDescent="0.25">
      <c r="A51" s="93" t="s">
        <v>214</v>
      </c>
      <c r="B51" s="57"/>
      <c r="C51" s="54"/>
      <c r="D51" s="58"/>
    </row>
    <row r="52" spans="1:4" ht="12" customHeight="1" x14ac:dyDescent="0.25">
      <c r="A52" s="93" t="s">
        <v>214</v>
      </c>
      <c r="B52" s="57"/>
      <c r="C52" s="54"/>
      <c r="D52" s="58"/>
    </row>
    <row r="53" spans="1:4" ht="12" customHeight="1" x14ac:dyDescent="0.25">
      <c r="A53" s="93" t="s">
        <v>214</v>
      </c>
      <c r="B53" s="57"/>
      <c r="C53" s="54"/>
      <c r="D53" s="58"/>
    </row>
    <row r="54" spans="1:4" ht="12" customHeight="1" x14ac:dyDescent="0.25">
      <c r="A54" s="93" t="s">
        <v>214</v>
      </c>
      <c r="B54" s="57"/>
      <c r="C54" s="54"/>
      <c r="D54" s="58"/>
    </row>
    <row r="55" spans="1:4" ht="12" customHeight="1" x14ac:dyDescent="0.25">
      <c r="A55" s="93" t="s">
        <v>214</v>
      </c>
      <c r="B55" s="57"/>
      <c r="C55" s="54"/>
      <c r="D55" s="58"/>
    </row>
    <row r="56" spans="1:4" ht="12" customHeight="1" x14ac:dyDescent="0.25">
      <c r="A56" s="93" t="s">
        <v>214</v>
      </c>
      <c r="B56" s="57"/>
      <c r="C56" s="54"/>
      <c r="D56" s="58"/>
    </row>
    <row r="57" spans="1:4" ht="12" customHeight="1" x14ac:dyDescent="0.25">
      <c r="A57" s="93" t="s">
        <v>214</v>
      </c>
      <c r="B57" s="57"/>
      <c r="C57" s="54"/>
      <c r="D57" s="58"/>
    </row>
    <row r="58" spans="1:4" ht="12" customHeight="1" x14ac:dyDescent="0.25">
      <c r="A58" s="93" t="s">
        <v>214</v>
      </c>
      <c r="B58" s="57"/>
      <c r="C58" s="54"/>
      <c r="D58" s="58"/>
    </row>
    <row r="59" spans="1:4" ht="12" customHeight="1" x14ac:dyDescent="0.25">
      <c r="A59" s="93" t="s">
        <v>214</v>
      </c>
      <c r="B59" s="57"/>
      <c r="C59" s="54"/>
      <c r="D59" s="58"/>
    </row>
    <row r="60" spans="1:4" ht="12" customHeight="1" x14ac:dyDescent="0.25">
      <c r="A60" s="93" t="s">
        <v>214</v>
      </c>
      <c r="B60" s="57"/>
      <c r="C60" s="54"/>
      <c r="D60" s="58"/>
    </row>
    <row r="61" spans="1:4" ht="12" customHeight="1" x14ac:dyDescent="0.25">
      <c r="A61" s="93" t="s">
        <v>214</v>
      </c>
      <c r="B61" s="57"/>
      <c r="C61" s="54"/>
      <c r="D61" s="58"/>
    </row>
    <row r="62" spans="1:4" ht="12" customHeight="1" x14ac:dyDescent="0.25">
      <c r="A62" s="93" t="s">
        <v>214</v>
      </c>
      <c r="B62" s="57"/>
      <c r="C62" s="54"/>
      <c r="D62" s="58"/>
    </row>
    <row r="63" spans="1:4" ht="12" customHeight="1" x14ac:dyDescent="0.25">
      <c r="A63" s="93" t="s">
        <v>214</v>
      </c>
      <c r="B63" s="57"/>
      <c r="C63" s="54"/>
      <c r="D63" s="58"/>
    </row>
    <row r="64" spans="1:4" ht="12" customHeight="1" x14ac:dyDescent="0.25">
      <c r="A64" s="93" t="s">
        <v>214</v>
      </c>
      <c r="B64" s="57"/>
      <c r="C64" s="54"/>
      <c r="D64" s="58"/>
    </row>
    <row r="65" spans="1:4" ht="12" customHeight="1" x14ac:dyDescent="0.25">
      <c r="A65" s="93" t="s">
        <v>214</v>
      </c>
      <c r="B65" s="57"/>
      <c r="C65" s="54"/>
      <c r="D65" s="58"/>
    </row>
    <row r="66" spans="1:4" ht="12" customHeight="1" x14ac:dyDescent="0.25">
      <c r="A66" s="93" t="s">
        <v>214</v>
      </c>
      <c r="B66" s="57"/>
      <c r="C66" s="54"/>
      <c r="D66" s="58"/>
    </row>
    <row r="67" spans="1:4" ht="12" customHeight="1" x14ac:dyDescent="0.25">
      <c r="A67" s="93" t="s">
        <v>214</v>
      </c>
      <c r="B67" s="57"/>
      <c r="C67" s="54"/>
      <c r="D67" s="58"/>
    </row>
    <row r="68" spans="1:4" ht="12" customHeight="1" thickBot="1" x14ac:dyDescent="0.3">
      <c r="A68" s="93" t="s">
        <v>214</v>
      </c>
      <c r="B68" s="59"/>
      <c r="C68" s="56"/>
      <c r="D68" s="60"/>
    </row>
  </sheetData>
  <autoFilter ref="A4:D68">
    <sortState ref="A5:D68">
      <sortCondition descending="1" ref="B4:B68"/>
    </sortState>
  </autoFilter>
  <mergeCells count="1">
    <mergeCell ref="F10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G9" sqref="G9"/>
    </sheetView>
  </sheetViews>
  <sheetFormatPr defaultRowHeight="15" x14ac:dyDescent="0.25"/>
  <cols>
    <col min="1" max="1" width="19.28515625" customWidth="1"/>
    <col min="2" max="2" width="11.140625" customWidth="1"/>
    <col min="3" max="3" width="19.7109375" style="33" customWidth="1"/>
    <col min="4" max="4" width="9.85546875" style="43" customWidth="1"/>
    <col min="6" max="6" width="10.7109375" customWidth="1"/>
    <col min="7" max="7" width="3.42578125" customWidth="1"/>
  </cols>
  <sheetData>
    <row r="1" spans="1:9" ht="18.75" x14ac:dyDescent="0.3">
      <c r="A1" s="31" t="s">
        <v>139</v>
      </c>
    </row>
    <row r="3" spans="1:9" ht="15.75" thickBot="1" x14ac:dyDescent="0.3"/>
    <row r="4" spans="1:9" ht="12" customHeight="1" thickBot="1" x14ac:dyDescent="0.3">
      <c r="A4" s="152" t="s">
        <v>3</v>
      </c>
      <c r="B4" s="153" t="s">
        <v>5</v>
      </c>
      <c r="C4" s="154" t="s">
        <v>136</v>
      </c>
      <c r="D4" s="155" t="s">
        <v>137</v>
      </c>
      <c r="E4" s="156" t="s">
        <v>138</v>
      </c>
    </row>
    <row r="5" spans="1:9" ht="12" customHeight="1" x14ac:dyDescent="0.25">
      <c r="A5" s="93" t="s">
        <v>214</v>
      </c>
      <c r="B5" s="57">
        <v>100</v>
      </c>
      <c r="C5" s="32" t="s">
        <v>125</v>
      </c>
      <c r="D5" s="149" t="str">
        <f t="shared" ref="D5:D68" si="0">IF(LEFT(C5,4)="2014","Yes","")</f>
        <v>Yes</v>
      </c>
      <c r="E5" s="146" t="str">
        <f t="shared" ref="E5:E68" si="1">IF(LEFT(C5,4)="2013","Yes","")</f>
        <v/>
      </c>
      <c r="F5" s="108" t="s">
        <v>215</v>
      </c>
      <c r="G5" s="143"/>
      <c r="H5" s="33"/>
    </row>
    <row r="6" spans="1:9" ht="12" customHeight="1" x14ac:dyDescent="0.25">
      <c r="A6" s="55" t="s">
        <v>214</v>
      </c>
      <c r="B6" s="57"/>
      <c r="C6" s="32"/>
      <c r="D6" s="149" t="str">
        <f t="shared" si="0"/>
        <v/>
      </c>
      <c r="E6" s="146" t="str">
        <f t="shared" si="1"/>
        <v/>
      </c>
      <c r="G6" s="141"/>
      <c r="H6" s="158" t="s">
        <v>223</v>
      </c>
    </row>
    <row r="7" spans="1:9" ht="12" customHeight="1" x14ac:dyDescent="0.25">
      <c r="A7" s="55" t="s">
        <v>214</v>
      </c>
      <c r="B7" s="57"/>
      <c r="C7" s="32"/>
      <c r="D7" s="149" t="str">
        <f t="shared" si="0"/>
        <v/>
      </c>
      <c r="E7" s="146" t="str">
        <f t="shared" si="1"/>
        <v/>
      </c>
    </row>
    <row r="8" spans="1:9" ht="12" customHeight="1" x14ac:dyDescent="0.25">
      <c r="A8" s="93" t="s">
        <v>214</v>
      </c>
      <c r="B8" s="57"/>
      <c r="C8" s="32"/>
      <c r="D8" s="149" t="str">
        <f t="shared" si="0"/>
        <v/>
      </c>
      <c r="E8" s="146" t="str">
        <f t="shared" si="1"/>
        <v/>
      </c>
    </row>
    <row r="9" spans="1:9" ht="12" customHeight="1" x14ac:dyDescent="0.25">
      <c r="A9" s="55" t="s">
        <v>214</v>
      </c>
      <c r="B9" s="57"/>
      <c r="C9" s="32"/>
      <c r="D9" s="149" t="str">
        <f t="shared" si="0"/>
        <v/>
      </c>
      <c r="E9" s="146" t="str">
        <f t="shared" si="1"/>
        <v/>
      </c>
      <c r="G9" s="157" t="s">
        <v>224</v>
      </c>
    </row>
    <row r="10" spans="1:9" ht="12" customHeight="1" x14ac:dyDescent="0.25">
      <c r="A10" s="55" t="s">
        <v>214</v>
      </c>
      <c r="B10" s="57"/>
      <c r="C10" s="32"/>
      <c r="D10" s="149" t="str">
        <f t="shared" si="0"/>
        <v/>
      </c>
      <c r="E10" s="146" t="str">
        <f t="shared" si="1"/>
        <v/>
      </c>
      <c r="G10" s="182" t="str">
        <f>A6</f>
        <v>Building Name</v>
      </c>
      <c r="H10" s="182"/>
      <c r="I10" s="182"/>
    </row>
    <row r="11" spans="1:9" ht="12" customHeight="1" x14ac:dyDescent="0.25">
      <c r="A11" s="93" t="s">
        <v>214</v>
      </c>
      <c r="B11" s="57"/>
      <c r="C11" s="32"/>
      <c r="D11" s="149" t="str">
        <f t="shared" si="0"/>
        <v/>
      </c>
      <c r="E11" s="146" t="str">
        <f t="shared" si="1"/>
        <v/>
      </c>
      <c r="G11" s="182" t="s">
        <v>214</v>
      </c>
      <c r="H11" s="182"/>
      <c r="I11" s="182"/>
    </row>
    <row r="12" spans="1:9" ht="12" customHeight="1" x14ac:dyDescent="0.25">
      <c r="A12" s="55" t="s">
        <v>214</v>
      </c>
      <c r="B12" s="57"/>
      <c r="C12" s="32"/>
      <c r="D12" s="149" t="str">
        <f t="shared" si="0"/>
        <v/>
      </c>
      <c r="E12" s="146" t="str">
        <f t="shared" si="1"/>
        <v/>
      </c>
      <c r="G12" s="182" t="str">
        <f>A9</f>
        <v>Building Name</v>
      </c>
      <c r="H12" s="182"/>
      <c r="I12" s="182"/>
    </row>
    <row r="13" spans="1:9" ht="12" customHeight="1" x14ac:dyDescent="0.25">
      <c r="A13" s="55" t="s">
        <v>214</v>
      </c>
      <c r="B13" s="57"/>
      <c r="C13" s="32"/>
      <c r="D13" s="149" t="str">
        <f t="shared" si="0"/>
        <v/>
      </c>
      <c r="E13" s="146" t="str">
        <f t="shared" si="1"/>
        <v/>
      </c>
      <c r="G13" s="182" t="str">
        <f>A10</f>
        <v>Building Name</v>
      </c>
      <c r="H13" s="182"/>
      <c r="I13" s="182"/>
    </row>
    <row r="14" spans="1:9" ht="12" customHeight="1" x14ac:dyDescent="0.25">
      <c r="A14" s="93" t="s">
        <v>214</v>
      </c>
      <c r="B14" s="57"/>
      <c r="C14" s="32"/>
      <c r="D14" s="149" t="str">
        <f t="shared" si="0"/>
        <v/>
      </c>
      <c r="E14" s="146" t="str">
        <f t="shared" si="1"/>
        <v/>
      </c>
      <c r="G14" s="182" t="str">
        <f>A12</f>
        <v>Building Name</v>
      </c>
      <c r="H14" s="182"/>
      <c r="I14" s="182"/>
    </row>
    <row r="15" spans="1:9" ht="12" customHeight="1" x14ac:dyDescent="0.25">
      <c r="A15" s="55" t="s">
        <v>214</v>
      </c>
      <c r="B15" s="57"/>
      <c r="C15" s="32"/>
      <c r="D15" s="149" t="str">
        <f t="shared" si="0"/>
        <v/>
      </c>
      <c r="E15" s="146" t="str">
        <f t="shared" si="1"/>
        <v/>
      </c>
    </row>
    <row r="16" spans="1:9" ht="12" customHeight="1" x14ac:dyDescent="0.25">
      <c r="A16" s="55" t="s">
        <v>214</v>
      </c>
      <c r="B16" s="57"/>
      <c r="C16" s="32"/>
      <c r="D16" s="149" t="str">
        <f t="shared" si="0"/>
        <v/>
      </c>
      <c r="E16" s="146" t="str">
        <f t="shared" si="1"/>
        <v/>
      </c>
    </row>
    <row r="17" spans="1:5" ht="12" customHeight="1" x14ac:dyDescent="0.25">
      <c r="A17" s="93" t="s">
        <v>214</v>
      </c>
      <c r="B17" s="57"/>
      <c r="C17" s="32"/>
      <c r="D17" s="149" t="str">
        <f t="shared" si="0"/>
        <v/>
      </c>
      <c r="E17" s="146" t="str">
        <f t="shared" si="1"/>
        <v/>
      </c>
    </row>
    <row r="18" spans="1:5" ht="12" customHeight="1" x14ac:dyDescent="0.25">
      <c r="A18" s="55" t="s">
        <v>214</v>
      </c>
      <c r="B18" s="57"/>
      <c r="C18" s="32"/>
      <c r="D18" s="149" t="str">
        <f t="shared" si="0"/>
        <v/>
      </c>
      <c r="E18" s="146" t="str">
        <f t="shared" si="1"/>
        <v/>
      </c>
    </row>
    <row r="19" spans="1:5" ht="12" customHeight="1" x14ac:dyDescent="0.25">
      <c r="A19" s="55" t="s">
        <v>214</v>
      </c>
      <c r="B19" s="57"/>
      <c r="C19" s="32"/>
      <c r="D19" s="149" t="str">
        <f t="shared" si="0"/>
        <v/>
      </c>
      <c r="E19" s="146" t="str">
        <f t="shared" si="1"/>
        <v/>
      </c>
    </row>
    <row r="20" spans="1:5" ht="12" customHeight="1" x14ac:dyDescent="0.25">
      <c r="A20" s="93" t="s">
        <v>214</v>
      </c>
      <c r="B20" s="57"/>
      <c r="C20" s="32"/>
      <c r="D20" s="149" t="str">
        <f t="shared" si="0"/>
        <v/>
      </c>
      <c r="E20" s="146" t="str">
        <f t="shared" si="1"/>
        <v/>
      </c>
    </row>
    <row r="21" spans="1:5" ht="12" customHeight="1" x14ac:dyDescent="0.25">
      <c r="A21" s="55" t="s">
        <v>214</v>
      </c>
      <c r="B21" s="57"/>
      <c r="C21" s="32"/>
      <c r="D21" s="149" t="str">
        <f t="shared" si="0"/>
        <v/>
      </c>
      <c r="E21" s="146" t="str">
        <f t="shared" si="1"/>
        <v/>
      </c>
    </row>
    <row r="22" spans="1:5" ht="12" customHeight="1" x14ac:dyDescent="0.25">
      <c r="A22" s="55" t="s">
        <v>214</v>
      </c>
      <c r="B22" s="57"/>
      <c r="C22" s="32"/>
      <c r="D22" s="149" t="str">
        <f t="shared" si="0"/>
        <v/>
      </c>
      <c r="E22" s="146" t="str">
        <f t="shared" si="1"/>
        <v/>
      </c>
    </row>
    <row r="23" spans="1:5" ht="12" customHeight="1" x14ac:dyDescent="0.25">
      <c r="A23" s="93" t="s">
        <v>214</v>
      </c>
      <c r="B23" s="57"/>
      <c r="C23" s="32"/>
      <c r="D23" s="149" t="str">
        <f t="shared" si="0"/>
        <v/>
      </c>
      <c r="E23" s="146" t="str">
        <f t="shared" si="1"/>
        <v/>
      </c>
    </row>
    <row r="24" spans="1:5" ht="12" customHeight="1" x14ac:dyDescent="0.25">
      <c r="A24" s="55" t="s">
        <v>214</v>
      </c>
      <c r="B24" s="57"/>
      <c r="C24" s="32"/>
      <c r="D24" s="149" t="str">
        <f t="shared" si="0"/>
        <v/>
      </c>
      <c r="E24" s="146" t="str">
        <f t="shared" si="1"/>
        <v/>
      </c>
    </row>
    <row r="25" spans="1:5" ht="12" customHeight="1" x14ac:dyDescent="0.25">
      <c r="A25" s="55" t="s">
        <v>214</v>
      </c>
      <c r="B25" s="57"/>
      <c r="C25" s="32"/>
      <c r="D25" s="149" t="str">
        <f t="shared" si="0"/>
        <v/>
      </c>
      <c r="E25" s="146" t="str">
        <f t="shared" si="1"/>
        <v/>
      </c>
    </row>
    <row r="26" spans="1:5" ht="12" customHeight="1" x14ac:dyDescent="0.25">
      <c r="A26" s="93" t="s">
        <v>214</v>
      </c>
      <c r="B26" s="57"/>
      <c r="C26" s="32"/>
      <c r="D26" s="149" t="str">
        <f t="shared" si="0"/>
        <v/>
      </c>
      <c r="E26" s="146" t="str">
        <f t="shared" si="1"/>
        <v/>
      </c>
    </row>
    <row r="27" spans="1:5" ht="12" customHeight="1" x14ac:dyDescent="0.25">
      <c r="A27" s="55" t="s">
        <v>214</v>
      </c>
      <c r="B27" s="57"/>
      <c r="C27" s="32"/>
      <c r="D27" s="149" t="str">
        <f t="shared" si="0"/>
        <v/>
      </c>
      <c r="E27" s="146" t="str">
        <f t="shared" si="1"/>
        <v/>
      </c>
    </row>
    <row r="28" spans="1:5" ht="12" customHeight="1" x14ac:dyDescent="0.25">
      <c r="A28" s="55" t="s">
        <v>214</v>
      </c>
      <c r="B28" s="57"/>
      <c r="C28" s="32"/>
      <c r="D28" s="149" t="str">
        <f t="shared" si="0"/>
        <v/>
      </c>
      <c r="E28" s="146" t="str">
        <f t="shared" si="1"/>
        <v/>
      </c>
    </row>
    <row r="29" spans="1:5" ht="12" customHeight="1" x14ac:dyDescent="0.25">
      <c r="A29" s="93" t="s">
        <v>214</v>
      </c>
      <c r="B29" s="57"/>
      <c r="C29" s="32"/>
      <c r="D29" s="149" t="str">
        <f t="shared" si="0"/>
        <v/>
      </c>
      <c r="E29" s="146" t="str">
        <f t="shared" si="1"/>
        <v/>
      </c>
    </row>
    <row r="30" spans="1:5" ht="12" customHeight="1" x14ac:dyDescent="0.25">
      <c r="A30" s="55" t="s">
        <v>214</v>
      </c>
      <c r="B30" s="57"/>
      <c r="C30" s="32"/>
      <c r="D30" s="149" t="str">
        <f t="shared" si="0"/>
        <v/>
      </c>
      <c r="E30" s="146" t="str">
        <f t="shared" si="1"/>
        <v/>
      </c>
    </row>
    <row r="31" spans="1:5" ht="12" customHeight="1" x14ac:dyDescent="0.25">
      <c r="A31" s="55" t="s">
        <v>214</v>
      </c>
      <c r="B31" s="57"/>
      <c r="C31" s="32"/>
      <c r="D31" s="149" t="str">
        <f t="shared" si="0"/>
        <v/>
      </c>
      <c r="E31" s="146" t="str">
        <f t="shared" si="1"/>
        <v/>
      </c>
    </row>
    <row r="32" spans="1:5" ht="12" customHeight="1" x14ac:dyDescent="0.25">
      <c r="A32" s="93" t="s">
        <v>214</v>
      </c>
      <c r="B32" s="57"/>
      <c r="C32" s="32"/>
      <c r="D32" s="149" t="str">
        <f t="shared" si="0"/>
        <v/>
      </c>
      <c r="E32" s="146" t="str">
        <f t="shared" si="1"/>
        <v/>
      </c>
    </row>
    <row r="33" spans="1:5" ht="12" customHeight="1" x14ac:dyDescent="0.25">
      <c r="A33" s="55" t="s">
        <v>214</v>
      </c>
      <c r="B33" s="57"/>
      <c r="C33" s="32"/>
      <c r="D33" s="149" t="str">
        <f t="shared" si="0"/>
        <v/>
      </c>
      <c r="E33" s="146" t="str">
        <f t="shared" si="1"/>
        <v/>
      </c>
    </row>
    <row r="34" spans="1:5" ht="12" customHeight="1" x14ac:dyDescent="0.25">
      <c r="A34" s="55" t="s">
        <v>214</v>
      </c>
      <c r="B34" s="57"/>
      <c r="C34" s="32"/>
      <c r="D34" s="149" t="str">
        <f t="shared" si="0"/>
        <v/>
      </c>
      <c r="E34" s="146" t="str">
        <f t="shared" si="1"/>
        <v/>
      </c>
    </row>
    <row r="35" spans="1:5" ht="12" customHeight="1" x14ac:dyDescent="0.25">
      <c r="A35" s="93" t="s">
        <v>214</v>
      </c>
      <c r="B35" s="57"/>
      <c r="C35" s="32"/>
      <c r="D35" s="149" t="str">
        <f t="shared" si="0"/>
        <v/>
      </c>
      <c r="E35" s="146" t="str">
        <f t="shared" si="1"/>
        <v/>
      </c>
    </row>
    <row r="36" spans="1:5" ht="12" customHeight="1" x14ac:dyDescent="0.25">
      <c r="A36" s="55" t="s">
        <v>214</v>
      </c>
      <c r="B36" s="57"/>
      <c r="C36" s="32"/>
      <c r="D36" s="149" t="str">
        <f t="shared" si="0"/>
        <v/>
      </c>
      <c r="E36" s="146" t="str">
        <f t="shared" si="1"/>
        <v/>
      </c>
    </row>
    <row r="37" spans="1:5" ht="12" customHeight="1" x14ac:dyDescent="0.25">
      <c r="A37" s="55" t="s">
        <v>214</v>
      </c>
      <c r="B37" s="57"/>
      <c r="C37" s="32"/>
      <c r="D37" s="149" t="str">
        <f t="shared" si="0"/>
        <v/>
      </c>
      <c r="E37" s="146" t="str">
        <f t="shared" si="1"/>
        <v/>
      </c>
    </row>
    <row r="38" spans="1:5" ht="12" customHeight="1" x14ac:dyDescent="0.25">
      <c r="A38" s="93" t="s">
        <v>214</v>
      </c>
      <c r="B38" s="57"/>
      <c r="C38" s="32"/>
      <c r="D38" s="149" t="str">
        <f t="shared" si="0"/>
        <v/>
      </c>
      <c r="E38" s="146" t="str">
        <f t="shared" si="1"/>
        <v/>
      </c>
    </row>
    <row r="39" spans="1:5" ht="12" customHeight="1" x14ac:dyDescent="0.25">
      <c r="A39" s="55" t="s">
        <v>214</v>
      </c>
      <c r="B39" s="57"/>
      <c r="C39" s="32"/>
      <c r="D39" s="149" t="str">
        <f t="shared" si="0"/>
        <v/>
      </c>
      <c r="E39" s="146" t="str">
        <f t="shared" si="1"/>
        <v/>
      </c>
    </row>
    <row r="40" spans="1:5" ht="12" customHeight="1" x14ac:dyDescent="0.25">
      <c r="A40" s="55" t="s">
        <v>214</v>
      </c>
      <c r="B40" s="57"/>
      <c r="C40" s="32"/>
      <c r="D40" s="149" t="str">
        <f t="shared" si="0"/>
        <v/>
      </c>
      <c r="E40" s="146" t="str">
        <f t="shared" si="1"/>
        <v/>
      </c>
    </row>
    <row r="41" spans="1:5" ht="12" customHeight="1" x14ac:dyDescent="0.25">
      <c r="A41" s="93" t="s">
        <v>214</v>
      </c>
      <c r="B41" s="57"/>
      <c r="C41" s="32"/>
      <c r="D41" s="149" t="str">
        <f t="shared" si="0"/>
        <v/>
      </c>
      <c r="E41" s="146" t="str">
        <f t="shared" si="1"/>
        <v/>
      </c>
    </row>
    <row r="42" spans="1:5" ht="12" customHeight="1" x14ac:dyDescent="0.25">
      <c r="A42" s="55" t="s">
        <v>214</v>
      </c>
      <c r="B42" s="57"/>
      <c r="C42" s="32"/>
      <c r="D42" s="149" t="str">
        <f t="shared" si="0"/>
        <v/>
      </c>
      <c r="E42" s="146" t="str">
        <f t="shared" si="1"/>
        <v/>
      </c>
    </row>
    <row r="43" spans="1:5" ht="12" customHeight="1" x14ac:dyDescent="0.25">
      <c r="A43" s="55" t="s">
        <v>214</v>
      </c>
      <c r="B43" s="57"/>
      <c r="C43" s="32"/>
      <c r="D43" s="149" t="str">
        <f t="shared" si="0"/>
        <v/>
      </c>
      <c r="E43" s="146" t="str">
        <f t="shared" si="1"/>
        <v/>
      </c>
    </row>
    <row r="44" spans="1:5" ht="12" customHeight="1" x14ac:dyDescent="0.25">
      <c r="A44" s="93" t="s">
        <v>214</v>
      </c>
      <c r="B44" s="57"/>
      <c r="C44" s="32"/>
      <c r="D44" s="149" t="str">
        <f t="shared" si="0"/>
        <v/>
      </c>
      <c r="E44" s="146" t="str">
        <f t="shared" si="1"/>
        <v/>
      </c>
    </row>
    <row r="45" spans="1:5" ht="12" customHeight="1" x14ac:dyDescent="0.25">
      <c r="A45" s="55" t="s">
        <v>214</v>
      </c>
      <c r="B45" s="57"/>
      <c r="C45" s="32"/>
      <c r="D45" s="149" t="str">
        <f t="shared" si="0"/>
        <v/>
      </c>
      <c r="E45" s="146" t="str">
        <f t="shared" si="1"/>
        <v/>
      </c>
    </row>
    <row r="46" spans="1:5" ht="12" customHeight="1" x14ac:dyDescent="0.25">
      <c r="A46" s="55" t="s">
        <v>214</v>
      </c>
      <c r="B46" s="57"/>
      <c r="C46" s="32"/>
      <c r="D46" s="149" t="str">
        <f t="shared" si="0"/>
        <v/>
      </c>
      <c r="E46" s="146" t="str">
        <f t="shared" si="1"/>
        <v/>
      </c>
    </row>
    <row r="47" spans="1:5" ht="12" customHeight="1" x14ac:dyDescent="0.25">
      <c r="A47" s="93" t="s">
        <v>214</v>
      </c>
      <c r="B47" s="57"/>
      <c r="C47" s="32"/>
      <c r="D47" s="149" t="str">
        <f t="shared" si="0"/>
        <v/>
      </c>
      <c r="E47" s="146" t="str">
        <f t="shared" si="1"/>
        <v/>
      </c>
    </row>
    <row r="48" spans="1:5" ht="12" customHeight="1" x14ac:dyDescent="0.25">
      <c r="A48" s="55" t="s">
        <v>214</v>
      </c>
      <c r="B48" s="57"/>
      <c r="C48" s="32"/>
      <c r="D48" s="149" t="str">
        <f t="shared" si="0"/>
        <v/>
      </c>
      <c r="E48" s="146" t="str">
        <f t="shared" si="1"/>
        <v/>
      </c>
    </row>
    <row r="49" spans="1:5" ht="12" customHeight="1" x14ac:dyDescent="0.25">
      <c r="A49" s="55" t="s">
        <v>214</v>
      </c>
      <c r="B49" s="57"/>
      <c r="C49" s="32"/>
      <c r="D49" s="149" t="str">
        <f t="shared" si="0"/>
        <v/>
      </c>
      <c r="E49" s="146" t="str">
        <f t="shared" si="1"/>
        <v/>
      </c>
    </row>
    <row r="50" spans="1:5" ht="12" customHeight="1" x14ac:dyDescent="0.25">
      <c r="A50" s="93" t="s">
        <v>214</v>
      </c>
      <c r="B50" s="57"/>
      <c r="C50" s="32"/>
      <c r="D50" s="149" t="str">
        <f t="shared" si="0"/>
        <v/>
      </c>
      <c r="E50" s="146" t="str">
        <f t="shared" si="1"/>
        <v/>
      </c>
    </row>
    <row r="51" spans="1:5" ht="12" customHeight="1" x14ac:dyDescent="0.25">
      <c r="A51" s="55" t="s">
        <v>214</v>
      </c>
      <c r="B51" s="57"/>
      <c r="C51" s="32"/>
      <c r="D51" s="149" t="str">
        <f t="shared" si="0"/>
        <v/>
      </c>
      <c r="E51" s="146" t="str">
        <f t="shared" si="1"/>
        <v/>
      </c>
    </row>
    <row r="52" spans="1:5" ht="12" customHeight="1" x14ac:dyDescent="0.25">
      <c r="A52" s="55" t="s">
        <v>214</v>
      </c>
      <c r="B52" s="57"/>
      <c r="C52" s="32"/>
      <c r="D52" s="149" t="str">
        <f t="shared" si="0"/>
        <v/>
      </c>
      <c r="E52" s="146" t="str">
        <f t="shared" si="1"/>
        <v/>
      </c>
    </row>
    <row r="53" spans="1:5" ht="12" customHeight="1" x14ac:dyDescent="0.25">
      <c r="A53" s="93" t="s">
        <v>214</v>
      </c>
      <c r="B53" s="57"/>
      <c r="C53" s="32"/>
      <c r="D53" s="149" t="str">
        <f t="shared" si="0"/>
        <v/>
      </c>
      <c r="E53" s="146" t="str">
        <f t="shared" si="1"/>
        <v/>
      </c>
    </row>
    <row r="54" spans="1:5" ht="12" customHeight="1" x14ac:dyDescent="0.25">
      <c r="A54" s="55" t="s">
        <v>214</v>
      </c>
      <c r="B54" s="57"/>
      <c r="C54" s="32"/>
      <c r="D54" s="149" t="str">
        <f t="shared" si="0"/>
        <v/>
      </c>
      <c r="E54" s="146" t="str">
        <f t="shared" si="1"/>
        <v/>
      </c>
    </row>
    <row r="55" spans="1:5" ht="12" customHeight="1" x14ac:dyDescent="0.25">
      <c r="A55" s="55" t="s">
        <v>214</v>
      </c>
      <c r="B55" s="57"/>
      <c r="C55" s="32"/>
      <c r="D55" s="149" t="str">
        <f t="shared" si="0"/>
        <v/>
      </c>
      <c r="E55" s="146" t="str">
        <f t="shared" si="1"/>
        <v/>
      </c>
    </row>
    <row r="56" spans="1:5" ht="12" customHeight="1" x14ac:dyDescent="0.25">
      <c r="A56" s="93" t="s">
        <v>214</v>
      </c>
      <c r="B56" s="57"/>
      <c r="C56" s="32"/>
      <c r="D56" s="149" t="str">
        <f t="shared" si="0"/>
        <v/>
      </c>
      <c r="E56" s="146" t="str">
        <f t="shared" si="1"/>
        <v/>
      </c>
    </row>
    <row r="57" spans="1:5" ht="12" customHeight="1" x14ac:dyDescent="0.25">
      <c r="A57" s="55" t="s">
        <v>214</v>
      </c>
      <c r="B57" s="57"/>
      <c r="C57" s="32"/>
      <c r="D57" s="149" t="str">
        <f t="shared" si="0"/>
        <v/>
      </c>
      <c r="E57" s="146" t="str">
        <f t="shared" si="1"/>
        <v/>
      </c>
    </row>
    <row r="58" spans="1:5" ht="12" customHeight="1" x14ac:dyDescent="0.25">
      <c r="A58" s="55" t="s">
        <v>214</v>
      </c>
      <c r="B58" s="57"/>
      <c r="C58" s="32"/>
      <c r="D58" s="149" t="str">
        <f t="shared" si="0"/>
        <v/>
      </c>
      <c r="E58" s="146" t="str">
        <f t="shared" si="1"/>
        <v/>
      </c>
    </row>
    <row r="59" spans="1:5" ht="12" customHeight="1" x14ac:dyDescent="0.25">
      <c r="A59" s="93" t="s">
        <v>214</v>
      </c>
      <c r="B59" s="57"/>
      <c r="C59" s="32"/>
      <c r="D59" s="149" t="str">
        <f t="shared" si="0"/>
        <v/>
      </c>
      <c r="E59" s="146" t="str">
        <f t="shared" si="1"/>
        <v/>
      </c>
    </row>
    <row r="60" spans="1:5" ht="12" customHeight="1" x14ac:dyDescent="0.25">
      <c r="A60" s="55" t="s">
        <v>214</v>
      </c>
      <c r="B60" s="57"/>
      <c r="C60" s="32"/>
      <c r="D60" s="149" t="str">
        <f t="shared" si="0"/>
        <v/>
      </c>
      <c r="E60" s="146" t="str">
        <f t="shared" si="1"/>
        <v/>
      </c>
    </row>
    <row r="61" spans="1:5" ht="12" customHeight="1" x14ac:dyDescent="0.25">
      <c r="A61" s="55" t="s">
        <v>214</v>
      </c>
      <c r="B61" s="57"/>
      <c r="C61" s="32"/>
      <c r="D61" s="149" t="str">
        <f t="shared" si="0"/>
        <v/>
      </c>
      <c r="E61" s="146" t="str">
        <f t="shared" si="1"/>
        <v/>
      </c>
    </row>
    <row r="62" spans="1:5" ht="12" customHeight="1" x14ac:dyDescent="0.25">
      <c r="A62" s="93" t="s">
        <v>214</v>
      </c>
      <c r="B62" s="57"/>
      <c r="C62" s="32"/>
      <c r="D62" s="149" t="str">
        <f t="shared" si="0"/>
        <v/>
      </c>
      <c r="E62" s="146" t="str">
        <f t="shared" si="1"/>
        <v/>
      </c>
    </row>
    <row r="63" spans="1:5" ht="12" customHeight="1" x14ac:dyDescent="0.25">
      <c r="A63" s="55" t="s">
        <v>214</v>
      </c>
      <c r="B63" s="57"/>
      <c r="C63" s="32"/>
      <c r="D63" s="149" t="str">
        <f t="shared" si="0"/>
        <v/>
      </c>
      <c r="E63" s="146" t="str">
        <f t="shared" si="1"/>
        <v/>
      </c>
    </row>
    <row r="64" spans="1:5" ht="12" customHeight="1" x14ac:dyDescent="0.25">
      <c r="A64" s="55" t="s">
        <v>214</v>
      </c>
      <c r="B64" s="57"/>
      <c r="C64" s="32"/>
      <c r="D64" s="149" t="str">
        <f t="shared" si="0"/>
        <v/>
      </c>
      <c r="E64" s="146" t="str">
        <f t="shared" si="1"/>
        <v/>
      </c>
    </row>
    <row r="65" spans="1:5" ht="12" customHeight="1" x14ac:dyDescent="0.25">
      <c r="A65" s="93" t="s">
        <v>214</v>
      </c>
      <c r="B65" s="57"/>
      <c r="C65" s="32"/>
      <c r="D65" s="149" t="str">
        <f t="shared" si="0"/>
        <v/>
      </c>
      <c r="E65" s="146" t="str">
        <f t="shared" si="1"/>
        <v/>
      </c>
    </row>
    <row r="66" spans="1:5" ht="12" customHeight="1" x14ac:dyDescent="0.25">
      <c r="A66" s="55" t="s">
        <v>214</v>
      </c>
      <c r="B66" s="57"/>
      <c r="C66" s="32"/>
      <c r="D66" s="149" t="str">
        <f t="shared" si="0"/>
        <v/>
      </c>
      <c r="E66" s="146" t="str">
        <f t="shared" si="1"/>
        <v/>
      </c>
    </row>
    <row r="67" spans="1:5" ht="12" customHeight="1" x14ac:dyDescent="0.25">
      <c r="A67" s="55" t="s">
        <v>214</v>
      </c>
      <c r="B67" s="57"/>
      <c r="C67" s="144"/>
      <c r="D67" s="150" t="str">
        <f t="shared" si="0"/>
        <v/>
      </c>
      <c r="E67" s="147" t="str">
        <f t="shared" si="1"/>
        <v/>
      </c>
    </row>
    <row r="68" spans="1:5" ht="12" customHeight="1" thickBot="1" x14ac:dyDescent="0.3">
      <c r="A68" s="93" t="s">
        <v>214</v>
      </c>
      <c r="B68" s="59"/>
      <c r="C68" s="145"/>
      <c r="D68" s="151" t="str">
        <f t="shared" si="0"/>
        <v/>
      </c>
      <c r="E68" s="148" t="str">
        <f t="shared" si="1"/>
        <v/>
      </c>
    </row>
    <row r="71" spans="1:5" x14ac:dyDescent="0.25">
      <c r="C71" s="6"/>
    </row>
  </sheetData>
  <autoFilter ref="A4:E68">
    <sortState ref="A5:E68">
      <sortCondition descending="1" ref="B4:B68"/>
    </sortState>
  </autoFilter>
  <mergeCells count="5">
    <mergeCell ref="G10:I10"/>
    <mergeCell ref="G11:I11"/>
    <mergeCell ref="G12:I12"/>
    <mergeCell ref="G13:I13"/>
    <mergeCell ref="G14:I14"/>
  </mergeCells>
  <conditionalFormatting sqref="G5:H5 G6">
    <cfRule type="duplicateValues" dxfId="1" priority="2"/>
  </conditionalFormatting>
  <conditionalFormatting sqref="H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G9" sqref="G9"/>
    </sheetView>
  </sheetViews>
  <sheetFormatPr defaultRowHeight="15" x14ac:dyDescent="0.25"/>
  <cols>
    <col min="1" max="1" width="25.28515625" customWidth="1"/>
    <col min="2" max="3" width="10.140625" style="33" bestFit="1" customWidth="1"/>
    <col min="4" max="4" width="11.42578125" style="33" bestFit="1" customWidth="1"/>
  </cols>
  <sheetData>
    <row r="1" spans="1:9" ht="18.75" x14ac:dyDescent="0.3">
      <c r="A1" s="31" t="s">
        <v>140</v>
      </c>
      <c r="B1" s="31"/>
      <c r="C1" s="31"/>
      <c r="D1" s="31"/>
    </row>
    <row r="2" spans="1:9" x14ac:dyDescent="0.25">
      <c r="A2" t="s">
        <v>141</v>
      </c>
    </row>
    <row r="3" spans="1:9" ht="15.75" thickBot="1" x14ac:dyDescent="0.3"/>
    <row r="4" spans="1:9" ht="12" customHeight="1" thickBot="1" x14ac:dyDescent="0.3">
      <c r="A4" s="33"/>
      <c r="B4" s="185" t="s">
        <v>148</v>
      </c>
      <c r="C4" s="186"/>
      <c r="D4" s="183" t="s">
        <v>149</v>
      </c>
      <c r="E4" s="184"/>
    </row>
    <row r="5" spans="1:9" ht="12" customHeight="1" thickBot="1" x14ac:dyDescent="0.3">
      <c r="A5" s="44" t="s">
        <v>3</v>
      </c>
      <c r="B5" s="65" t="s">
        <v>107</v>
      </c>
      <c r="C5" s="66" t="s">
        <v>108</v>
      </c>
      <c r="D5" s="66" t="s">
        <v>107</v>
      </c>
      <c r="E5" s="67" t="s">
        <v>108</v>
      </c>
    </row>
    <row r="6" spans="1:9" ht="12" customHeight="1" x14ac:dyDescent="0.25">
      <c r="A6" s="93" t="s">
        <v>214</v>
      </c>
      <c r="B6" s="61">
        <v>-0.20218311156359395</v>
      </c>
      <c r="C6" s="62">
        <v>-0.20218310915929397</v>
      </c>
      <c r="D6" s="62">
        <v>-0.17302054133365508</v>
      </c>
      <c r="E6" s="62">
        <v>-0.17302053884147073</v>
      </c>
    </row>
    <row r="7" spans="1:9" ht="12" customHeight="1" x14ac:dyDescent="0.25">
      <c r="A7" s="93" t="s">
        <v>214</v>
      </c>
      <c r="B7" s="61"/>
      <c r="C7" s="62"/>
      <c r="D7" s="62"/>
      <c r="E7" s="62"/>
    </row>
    <row r="8" spans="1:9" ht="12" customHeight="1" x14ac:dyDescent="0.25">
      <c r="A8" s="93" t="s">
        <v>214</v>
      </c>
      <c r="B8" s="61"/>
      <c r="C8" s="62"/>
      <c r="D8" s="62"/>
      <c r="E8" s="62"/>
    </row>
    <row r="9" spans="1:9" ht="12" customHeight="1" x14ac:dyDescent="0.25">
      <c r="A9" s="93" t="s">
        <v>214</v>
      </c>
      <c r="B9" s="61"/>
      <c r="C9" s="62"/>
      <c r="D9" s="62"/>
      <c r="E9" s="62"/>
      <c r="G9" s="157" t="s">
        <v>224</v>
      </c>
      <c r="H9" s="33"/>
      <c r="I9" s="33"/>
    </row>
    <row r="10" spans="1:9" ht="12" customHeight="1" x14ac:dyDescent="0.25">
      <c r="A10" s="93" t="s">
        <v>214</v>
      </c>
      <c r="B10" s="61"/>
      <c r="C10" s="62"/>
      <c r="D10" s="62"/>
      <c r="E10" s="62"/>
      <c r="G10" s="182" t="str">
        <f>A6</f>
        <v>Building Name</v>
      </c>
      <c r="H10" s="182"/>
      <c r="I10" s="182"/>
    </row>
    <row r="11" spans="1:9" ht="12" customHeight="1" x14ac:dyDescent="0.25">
      <c r="A11" s="93" t="s">
        <v>214</v>
      </c>
      <c r="B11" s="61"/>
      <c r="C11" s="62"/>
      <c r="D11" s="62"/>
      <c r="E11" s="62"/>
    </row>
    <row r="12" spans="1:9" ht="12" customHeight="1" x14ac:dyDescent="0.25">
      <c r="A12" s="93" t="s">
        <v>214</v>
      </c>
      <c r="B12" s="61"/>
      <c r="C12" s="62"/>
      <c r="D12" s="62"/>
      <c r="E12" s="62"/>
    </row>
    <row r="13" spans="1:9" ht="12" customHeight="1" x14ac:dyDescent="0.25">
      <c r="A13" s="93" t="s">
        <v>214</v>
      </c>
      <c r="B13" s="61"/>
      <c r="C13" s="62"/>
      <c r="D13" s="62"/>
      <c r="E13" s="62"/>
    </row>
    <row r="14" spans="1:9" ht="12" customHeight="1" x14ac:dyDescent="0.25">
      <c r="A14" s="93" t="s">
        <v>214</v>
      </c>
      <c r="B14" s="61"/>
      <c r="C14" s="62"/>
      <c r="D14" s="62"/>
      <c r="E14" s="62"/>
    </row>
    <row r="15" spans="1:9" ht="12" customHeight="1" x14ac:dyDescent="0.25">
      <c r="A15" s="93" t="s">
        <v>214</v>
      </c>
      <c r="B15" s="61"/>
      <c r="C15" s="62"/>
      <c r="D15" s="62"/>
      <c r="E15" s="62"/>
    </row>
    <row r="16" spans="1:9" ht="12" customHeight="1" x14ac:dyDescent="0.25">
      <c r="A16" s="93" t="s">
        <v>214</v>
      </c>
      <c r="B16" s="61"/>
      <c r="C16" s="62"/>
      <c r="D16" s="62"/>
      <c r="E16" s="62"/>
    </row>
    <row r="17" spans="1:5" ht="12" customHeight="1" x14ac:dyDescent="0.25">
      <c r="A17" s="93" t="s">
        <v>214</v>
      </c>
      <c r="B17" s="61"/>
      <c r="C17" s="62"/>
      <c r="D17" s="62"/>
      <c r="E17" s="62"/>
    </row>
    <row r="18" spans="1:5" ht="12" customHeight="1" x14ac:dyDescent="0.25">
      <c r="A18" s="93" t="s">
        <v>214</v>
      </c>
      <c r="B18" s="61"/>
      <c r="C18" s="62"/>
      <c r="D18" s="62"/>
      <c r="E18" s="62"/>
    </row>
    <row r="19" spans="1:5" ht="12" customHeight="1" x14ac:dyDescent="0.25">
      <c r="A19" s="93" t="s">
        <v>214</v>
      </c>
      <c r="B19" s="61"/>
      <c r="C19" s="62"/>
      <c r="D19" s="62"/>
      <c r="E19" s="62"/>
    </row>
    <row r="20" spans="1:5" ht="12" customHeight="1" x14ac:dyDescent="0.25">
      <c r="A20" s="93" t="s">
        <v>214</v>
      </c>
      <c r="B20" s="61"/>
      <c r="C20" s="62"/>
      <c r="D20" s="62"/>
      <c r="E20" s="62"/>
    </row>
    <row r="21" spans="1:5" ht="12" customHeight="1" x14ac:dyDescent="0.25">
      <c r="A21" s="93" t="s">
        <v>214</v>
      </c>
      <c r="B21" s="61"/>
      <c r="C21" s="62"/>
      <c r="D21" s="62"/>
      <c r="E21" s="62"/>
    </row>
    <row r="22" spans="1:5" ht="12" customHeight="1" x14ac:dyDescent="0.25">
      <c r="A22" s="93" t="s">
        <v>214</v>
      </c>
      <c r="B22" s="61"/>
      <c r="C22" s="62"/>
      <c r="D22" s="62"/>
      <c r="E22" s="62"/>
    </row>
    <row r="23" spans="1:5" ht="12" customHeight="1" x14ac:dyDescent="0.25">
      <c r="A23" s="93" t="s">
        <v>214</v>
      </c>
      <c r="B23" s="61"/>
      <c r="C23" s="62"/>
      <c r="D23" s="62"/>
      <c r="E23" s="62"/>
    </row>
    <row r="24" spans="1:5" ht="12" customHeight="1" x14ac:dyDescent="0.25">
      <c r="A24" s="93" t="s">
        <v>214</v>
      </c>
      <c r="B24" s="61"/>
      <c r="C24" s="62"/>
      <c r="D24" s="62"/>
      <c r="E24" s="62"/>
    </row>
    <row r="25" spans="1:5" ht="12" customHeight="1" x14ac:dyDescent="0.25">
      <c r="A25" s="93" t="s">
        <v>214</v>
      </c>
      <c r="B25" s="61"/>
      <c r="C25" s="62"/>
      <c r="D25" s="62"/>
      <c r="E25" s="62"/>
    </row>
    <row r="26" spans="1:5" ht="12" customHeight="1" x14ac:dyDescent="0.25">
      <c r="A26" s="93" t="s">
        <v>214</v>
      </c>
      <c r="B26" s="61"/>
      <c r="C26" s="62"/>
      <c r="D26" s="62"/>
      <c r="E26" s="62"/>
    </row>
    <row r="27" spans="1:5" ht="12" customHeight="1" x14ac:dyDescent="0.25">
      <c r="A27" s="93" t="s">
        <v>214</v>
      </c>
      <c r="B27" s="61"/>
      <c r="C27" s="62"/>
      <c r="D27" s="62"/>
      <c r="E27" s="62"/>
    </row>
    <row r="28" spans="1:5" ht="12" customHeight="1" x14ac:dyDescent="0.25">
      <c r="A28" s="93" t="s">
        <v>214</v>
      </c>
      <c r="B28" s="61"/>
      <c r="C28" s="62"/>
      <c r="D28" s="62"/>
      <c r="E28" s="62"/>
    </row>
    <row r="29" spans="1:5" ht="12" customHeight="1" x14ac:dyDescent="0.25">
      <c r="A29" s="93" t="s">
        <v>214</v>
      </c>
      <c r="B29" s="61"/>
      <c r="C29" s="62"/>
      <c r="D29" s="62"/>
      <c r="E29" s="62"/>
    </row>
    <row r="30" spans="1:5" ht="12" customHeight="1" x14ac:dyDescent="0.25">
      <c r="A30" s="93" t="s">
        <v>214</v>
      </c>
      <c r="B30" s="61"/>
      <c r="C30" s="62"/>
      <c r="D30" s="62"/>
      <c r="E30" s="62"/>
    </row>
    <row r="31" spans="1:5" ht="12" customHeight="1" x14ac:dyDescent="0.25">
      <c r="A31" s="93" t="s">
        <v>214</v>
      </c>
      <c r="B31" s="61"/>
      <c r="C31" s="62"/>
      <c r="D31" s="62"/>
      <c r="E31" s="62"/>
    </row>
    <row r="32" spans="1:5" ht="12" customHeight="1" x14ac:dyDescent="0.25">
      <c r="A32" s="93" t="s">
        <v>214</v>
      </c>
      <c r="B32" s="61"/>
      <c r="C32" s="62"/>
      <c r="D32" s="62"/>
      <c r="E32" s="62"/>
    </row>
    <row r="33" spans="1:5" ht="12" customHeight="1" x14ac:dyDescent="0.25">
      <c r="A33" s="93" t="s">
        <v>214</v>
      </c>
      <c r="B33" s="61"/>
      <c r="C33" s="62"/>
      <c r="D33" s="62"/>
      <c r="E33" s="62"/>
    </row>
    <row r="34" spans="1:5" ht="12" customHeight="1" x14ac:dyDescent="0.25">
      <c r="A34" s="93" t="s">
        <v>214</v>
      </c>
      <c r="B34" s="61"/>
      <c r="C34" s="62"/>
      <c r="D34" s="62"/>
      <c r="E34" s="62"/>
    </row>
    <row r="35" spans="1:5" ht="12" customHeight="1" x14ac:dyDescent="0.25">
      <c r="A35" s="93" t="s">
        <v>214</v>
      </c>
      <c r="B35" s="61"/>
      <c r="C35" s="62"/>
      <c r="D35" s="62"/>
      <c r="E35" s="62"/>
    </row>
    <row r="36" spans="1:5" ht="12" customHeight="1" x14ac:dyDescent="0.25">
      <c r="A36" s="93" t="s">
        <v>214</v>
      </c>
      <c r="B36" s="61"/>
      <c r="C36" s="62"/>
      <c r="D36" s="62"/>
      <c r="E36" s="62"/>
    </row>
    <row r="37" spans="1:5" ht="12" customHeight="1" x14ac:dyDescent="0.25">
      <c r="A37" s="93" t="s">
        <v>214</v>
      </c>
      <c r="B37" s="61"/>
      <c r="C37" s="62"/>
      <c r="D37" s="62"/>
      <c r="E37" s="62"/>
    </row>
    <row r="38" spans="1:5" ht="12" customHeight="1" x14ac:dyDescent="0.25">
      <c r="A38" s="93" t="s">
        <v>214</v>
      </c>
      <c r="B38" s="61"/>
      <c r="C38" s="62"/>
      <c r="D38" s="62"/>
      <c r="E38" s="62"/>
    </row>
    <row r="39" spans="1:5" ht="12" customHeight="1" x14ac:dyDescent="0.25">
      <c r="A39" s="93" t="s">
        <v>214</v>
      </c>
      <c r="B39" s="61"/>
      <c r="C39" s="62"/>
      <c r="D39" s="62"/>
      <c r="E39" s="62"/>
    </row>
    <row r="40" spans="1:5" ht="12" customHeight="1" x14ac:dyDescent="0.25">
      <c r="A40" s="93" t="s">
        <v>214</v>
      </c>
      <c r="B40" s="61"/>
      <c r="C40" s="62"/>
      <c r="D40" s="62"/>
      <c r="E40" s="62"/>
    </row>
    <row r="41" spans="1:5" ht="12" customHeight="1" x14ac:dyDescent="0.25">
      <c r="A41" s="93" t="s">
        <v>214</v>
      </c>
      <c r="B41" s="61"/>
      <c r="C41" s="62"/>
      <c r="D41" s="62"/>
      <c r="E41" s="62"/>
    </row>
    <row r="42" spans="1:5" ht="12" customHeight="1" x14ac:dyDescent="0.25">
      <c r="A42" s="93" t="s">
        <v>214</v>
      </c>
      <c r="B42" s="61"/>
      <c r="C42" s="62"/>
      <c r="D42" s="62"/>
      <c r="E42" s="62"/>
    </row>
    <row r="43" spans="1:5" ht="12" customHeight="1" x14ac:dyDescent="0.25">
      <c r="A43" s="93" t="s">
        <v>214</v>
      </c>
      <c r="B43" s="61"/>
      <c r="C43" s="62"/>
      <c r="D43" s="62"/>
      <c r="E43" s="62"/>
    </row>
    <row r="44" spans="1:5" ht="12" customHeight="1" x14ac:dyDescent="0.25">
      <c r="A44" s="93" t="s">
        <v>214</v>
      </c>
      <c r="B44" s="61"/>
      <c r="C44" s="62"/>
      <c r="D44" s="62"/>
      <c r="E44" s="62"/>
    </row>
    <row r="45" spans="1:5" ht="12" customHeight="1" x14ac:dyDescent="0.25">
      <c r="A45" s="93" t="s">
        <v>214</v>
      </c>
      <c r="B45" s="61"/>
      <c r="C45" s="62"/>
      <c r="D45" s="62"/>
      <c r="E45" s="62"/>
    </row>
    <row r="46" spans="1:5" ht="12" customHeight="1" x14ac:dyDescent="0.25">
      <c r="A46" s="93" t="s">
        <v>214</v>
      </c>
      <c r="B46" s="61"/>
      <c r="C46" s="62"/>
      <c r="D46" s="62"/>
      <c r="E46" s="62"/>
    </row>
    <row r="47" spans="1:5" ht="12" customHeight="1" x14ac:dyDescent="0.25">
      <c r="A47" s="93" t="s">
        <v>214</v>
      </c>
      <c r="B47" s="61"/>
      <c r="C47" s="62"/>
      <c r="D47" s="62"/>
      <c r="E47" s="62"/>
    </row>
    <row r="48" spans="1:5" ht="12" customHeight="1" x14ac:dyDescent="0.25">
      <c r="A48" s="93" t="s">
        <v>214</v>
      </c>
      <c r="B48" s="61"/>
      <c r="C48" s="62"/>
      <c r="D48" s="62"/>
      <c r="E48" s="62"/>
    </row>
    <row r="49" spans="1:5" ht="12" customHeight="1" x14ac:dyDescent="0.25">
      <c r="A49" s="93" t="s">
        <v>214</v>
      </c>
      <c r="B49" s="61"/>
      <c r="C49" s="62"/>
      <c r="D49" s="62"/>
      <c r="E49" s="62"/>
    </row>
    <row r="50" spans="1:5" ht="12" customHeight="1" x14ac:dyDescent="0.25">
      <c r="A50" s="93" t="s">
        <v>214</v>
      </c>
      <c r="B50" s="61"/>
      <c r="C50" s="62"/>
      <c r="D50" s="62"/>
      <c r="E50" s="62"/>
    </row>
    <row r="51" spans="1:5" ht="12" customHeight="1" x14ac:dyDescent="0.25">
      <c r="A51" s="93" t="s">
        <v>214</v>
      </c>
      <c r="B51" s="61"/>
      <c r="C51" s="62"/>
      <c r="D51" s="62"/>
      <c r="E51" s="62"/>
    </row>
    <row r="52" spans="1:5" ht="12" customHeight="1" x14ac:dyDescent="0.25">
      <c r="A52" s="93" t="s">
        <v>214</v>
      </c>
      <c r="B52" s="61"/>
      <c r="C52" s="62"/>
      <c r="D52" s="62"/>
      <c r="E52" s="62"/>
    </row>
    <row r="53" spans="1:5" ht="12" customHeight="1" x14ac:dyDescent="0.25">
      <c r="A53" s="93" t="s">
        <v>214</v>
      </c>
      <c r="B53" s="61"/>
      <c r="C53" s="62"/>
      <c r="D53" s="62"/>
      <c r="E53" s="62"/>
    </row>
    <row r="54" spans="1:5" ht="12" customHeight="1" x14ac:dyDescent="0.25">
      <c r="A54" s="93" t="s">
        <v>214</v>
      </c>
      <c r="B54" s="61"/>
      <c r="C54" s="62"/>
      <c r="D54" s="62"/>
      <c r="E54" s="62"/>
    </row>
    <row r="55" spans="1:5" ht="12" customHeight="1" x14ac:dyDescent="0.25">
      <c r="A55" s="93" t="s">
        <v>214</v>
      </c>
      <c r="B55" s="61"/>
      <c r="C55" s="62"/>
      <c r="D55" s="62"/>
      <c r="E55" s="62"/>
    </row>
    <row r="56" spans="1:5" ht="12" customHeight="1" x14ac:dyDescent="0.25">
      <c r="A56" s="93" t="s">
        <v>214</v>
      </c>
      <c r="B56" s="61"/>
      <c r="C56" s="62"/>
      <c r="D56" s="62"/>
      <c r="E56" s="62"/>
    </row>
    <row r="57" spans="1:5" ht="12" customHeight="1" x14ac:dyDescent="0.25">
      <c r="A57" s="93" t="s">
        <v>214</v>
      </c>
      <c r="B57" s="61"/>
      <c r="C57" s="62"/>
      <c r="D57" s="62"/>
      <c r="E57" s="62"/>
    </row>
    <row r="58" spans="1:5" ht="12" customHeight="1" x14ac:dyDescent="0.25">
      <c r="A58" s="93" t="s">
        <v>214</v>
      </c>
      <c r="B58" s="61"/>
      <c r="C58" s="62"/>
      <c r="D58" s="62"/>
      <c r="E58" s="62"/>
    </row>
    <row r="59" spans="1:5" ht="12" customHeight="1" x14ac:dyDescent="0.25">
      <c r="A59" s="93" t="s">
        <v>214</v>
      </c>
      <c r="B59" s="61"/>
      <c r="C59" s="62"/>
      <c r="D59" s="62"/>
      <c r="E59" s="62"/>
    </row>
    <row r="60" spans="1:5" ht="12" customHeight="1" x14ac:dyDescent="0.25">
      <c r="A60" s="93" t="s">
        <v>214</v>
      </c>
      <c r="B60" s="61"/>
      <c r="C60" s="62"/>
      <c r="D60" s="62"/>
      <c r="E60" s="62"/>
    </row>
    <row r="61" spans="1:5" ht="12" customHeight="1" x14ac:dyDescent="0.25">
      <c r="A61" s="93" t="s">
        <v>214</v>
      </c>
      <c r="B61" s="61"/>
      <c r="C61" s="62"/>
      <c r="D61" s="62"/>
      <c r="E61" s="62"/>
    </row>
    <row r="62" spans="1:5" ht="12" customHeight="1" x14ac:dyDescent="0.25">
      <c r="A62" s="93" t="s">
        <v>214</v>
      </c>
      <c r="B62" s="61"/>
      <c r="C62" s="62"/>
      <c r="D62" s="62"/>
      <c r="E62" s="62"/>
    </row>
    <row r="63" spans="1:5" ht="12" customHeight="1" x14ac:dyDescent="0.25">
      <c r="A63" s="93" t="s">
        <v>214</v>
      </c>
      <c r="B63" s="61"/>
      <c r="C63" s="62"/>
      <c r="D63" s="62"/>
      <c r="E63" s="62"/>
    </row>
    <row r="64" spans="1:5" ht="12" customHeight="1" x14ac:dyDescent="0.25">
      <c r="A64" s="93" t="s">
        <v>214</v>
      </c>
      <c r="B64" s="61"/>
      <c r="C64" s="62"/>
      <c r="D64" s="62"/>
      <c r="E64" s="62"/>
    </row>
    <row r="65" spans="1:5" ht="12" customHeight="1" x14ac:dyDescent="0.25">
      <c r="A65" s="93" t="s">
        <v>214</v>
      </c>
      <c r="B65" s="61"/>
      <c r="C65" s="62"/>
      <c r="D65" s="62"/>
      <c r="E65" s="62"/>
    </row>
    <row r="66" spans="1:5" ht="12" customHeight="1" x14ac:dyDescent="0.25">
      <c r="A66" s="93" t="s">
        <v>214</v>
      </c>
      <c r="B66" s="61"/>
      <c r="C66" s="62"/>
      <c r="D66" s="62"/>
      <c r="E66" s="62"/>
    </row>
    <row r="67" spans="1:5" ht="12" customHeight="1" x14ac:dyDescent="0.25">
      <c r="A67" s="93" t="s">
        <v>214</v>
      </c>
      <c r="B67" s="61"/>
      <c r="C67" s="62"/>
      <c r="D67" s="62"/>
      <c r="E67" s="62"/>
    </row>
    <row r="68" spans="1:5" ht="12" customHeight="1" x14ac:dyDescent="0.25">
      <c r="A68" s="93" t="s">
        <v>214</v>
      </c>
      <c r="B68" s="61"/>
      <c r="C68" s="62"/>
      <c r="D68" s="62"/>
      <c r="E68" s="62"/>
    </row>
    <row r="69" spans="1:5" ht="12" customHeight="1" thickBot="1" x14ac:dyDescent="0.3">
      <c r="A69" s="93" t="s">
        <v>214</v>
      </c>
      <c r="B69" s="63"/>
      <c r="C69" s="64"/>
      <c r="D69" s="62"/>
      <c r="E69" s="62"/>
    </row>
  </sheetData>
  <autoFilter ref="A5:E5">
    <sortState ref="A6:E69">
      <sortCondition ref="E5"/>
    </sortState>
  </autoFilter>
  <mergeCells count="3">
    <mergeCell ref="D4:E4"/>
    <mergeCell ref="B4:C4"/>
    <mergeCell ref="G10:I10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D9" sqref="D9"/>
    </sheetView>
  </sheetViews>
  <sheetFormatPr defaultColWidth="9.140625" defaultRowHeight="15" x14ac:dyDescent="0.25"/>
  <cols>
    <col min="1" max="1" width="20.140625" style="33" customWidth="1"/>
    <col min="2" max="2" width="14.140625" style="33" customWidth="1"/>
    <col min="3" max="16384" width="9.140625" style="33"/>
  </cols>
  <sheetData>
    <row r="1" spans="1:6" ht="18.75" x14ac:dyDescent="0.3">
      <c r="A1" s="31" t="s">
        <v>219</v>
      </c>
    </row>
    <row r="3" spans="1:6" ht="15.75" thickBot="1" x14ac:dyDescent="0.3"/>
    <row r="4" spans="1:6" ht="12" customHeight="1" thickBot="1" x14ac:dyDescent="0.3">
      <c r="A4" s="44" t="s">
        <v>3</v>
      </c>
      <c r="B4" s="50" t="s">
        <v>145</v>
      </c>
    </row>
    <row r="5" spans="1:6" ht="12" customHeight="1" x14ac:dyDescent="0.25">
      <c r="A5" s="97" t="s">
        <v>214</v>
      </c>
      <c r="B5" s="58">
        <v>3.92</v>
      </c>
    </row>
    <row r="6" spans="1:6" ht="12" customHeight="1" x14ac:dyDescent="0.25">
      <c r="A6" s="97" t="s">
        <v>214</v>
      </c>
      <c r="B6" s="58"/>
    </row>
    <row r="7" spans="1:6" ht="12" customHeight="1" x14ac:dyDescent="0.25">
      <c r="A7" s="97" t="s">
        <v>214</v>
      </c>
      <c r="B7" s="58"/>
    </row>
    <row r="8" spans="1:6" ht="12" customHeight="1" x14ac:dyDescent="0.25">
      <c r="A8" s="97" t="s">
        <v>214</v>
      </c>
      <c r="B8" s="58"/>
    </row>
    <row r="9" spans="1:6" ht="12" customHeight="1" x14ac:dyDescent="0.25">
      <c r="A9" s="97" t="s">
        <v>214</v>
      </c>
      <c r="B9" s="58"/>
      <c r="D9" s="157" t="s">
        <v>224</v>
      </c>
    </row>
    <row r="10" spans="1:6" ht="12" customHeight="1" x14ac:dyDescent="0.25">
      <c r="A10" s="97" t="s">
        <v>214</v>
      </c>
      <c r="B10" s="58"/>
      <c r="D10" s="182" t="str">
        <f>A5</f>
        <v>Building Name</v>
      </c>
      <c r="E10" s="182"/>
      <c r="F10" s="182"/>
    </row>
    <row r="11" spans="1:6" ht="12" customHeight="1" x14ac:dyDescent="0.25">
      <c r="A11" s="97" t="s">
        <v>214</v>
      </c>
      <c r="B11" s="58"/>
    </row>
    <row r="12" spans="1:6" ht="12" customHeight="1" x14ac:dyDescent="0.25">
      <c r="A12" s="97" t="s">
        <v>214</v>
      </c>
      <c r="B12" s="58"/>
    </row>
    <row r="13" spans="1:6" ht="12" customHeight="1" x14ac:dyDescent="0.25">
      <c r="A13" s="97" t="s">
        <v>214</v>
      </c>
      <c r="B13" s="58"/>
    </row>
    <row r="14" spans="1:6" ht="12" customHeight="1" x14ac:dyDescent="0.25">
      <c r="A14" s="97" t="s">
        <v>214</v>
      </c>
      <c r="B14" s="58"/>
    </row>
    <row r="15" spans="1:6" ht="12" customHeight="1" x14ac:dyDescent="0.25">
      <c r="A15" s="97" t="s">
        <v>214</v>
      </c>
      <c r="B15" s="58"/>
    </row>
    <row r="16" spans="1:6" ht="12" customHeight="1" x14ac:dyDescent="0.25">
      <c r="A16" s="97" t="s">
        <v>214</v>
      </c>
      <c r="B16" s="58"/>
    </row>
    <row r="17" spans="1:2" ht="12" customHeight="1" x14ac:dyDescent="0.25">
      <c r="A17" s="97" t="s">
        <v>214</v>
      </c>
      <c r="B17" s="58"/>
    </row>
    <row r="18" spans="1:2" ht="12" customHeight="1" x14ac:dyDescent="0.25">
      <c r="A18" s="97" t="s">
        <v>214</v>
      </c>
      <c r="B18" s="58"/>
    </row>
    <row r="19" spans="1:2" ht="12" customHeight="1" x14ac:dyDescent="0.25">
      <c r="A19" s="97" t="s">
        <v>214</v>
      </c>
      <c r="B19" s="58"/>
    </row>
    <row r="20" spans="1:2" ht="12" customHeight="1" x14ac:dyDescent="0.25">
      <c r="A20" s="97" t="s">
        <v>214</v>
      </c>
      <c r="B20" s="58"/>
    </row>
    <row r="21" spans="1:2" ht="12" customHeight="1" x14ac:dyDescent="0.25">
      <c r="A21" s="97" t="s">
        <v>214</v>
      </c>
      <c r="B21" s="58"/>
    </row>
    <row r="22" spans="1:2" ht="12" customHeight="1" x14ac:dyDescent="0.25">
      <c r="A22" s="97" t="s">
        <v>214</v>
      </c>
      <c r="B22" s="58"/>
    </row>
    <row r="23" spans="1:2" ht="12" customHeight="1" x14ac:dyDescent="0.25">
      <c r="A23" s="97" t="s">
        <v>214</v>
      </c>
      <c r="B23" s="58"/>
    </row>
    <row r="24" spans="1:2" ht="12" customHeight="1" x14ac:dyDescent="0.25">
      <c r="A24" s="97" t="s">
        <v>214</v>
      </c>
      <c r="B24" s="58"/>
    </row>
    <row r="25" spans="1:2" ht="12" customHeight="1" x14ac:dyDescent="0.25">
      <c r="A25" s="97" t="s">
        <v>214</v>
      </c>
      <c r="B25" s="58"/>
    </row>
    <row r="26" spans="1:2" ht="12" customHeight="1" x14ac:dyDescent="0.25">
      <c r="A26" s="97" t="s">
        <v>214</v>
      </c>
      <c r="B26" s="58"/>
    </row>
    <row r="27" spans="1:2" ht="12" customHeight="1" x14ac:dyDescent="0.25">
      <c r="A27" s="97" t="s">
        <v>214</v>
      </c>
      <c r="B27" s="58"/>
    </row>
    <row r="28" spans="1:2" ht="12" customHeight="1" x14ac:dyDescent="0.25">
      <c r="A28" s="97" t="s">
        <v>214</v>
      </c>
      <c r="B28" s="58"/>
    </row>
    <row r="29" spans="1:2" ht="12" customHeight="1" x14ac:dyDescent="0.25">
      <c r="A29" s="97" t="s">
        <v>214</v>
      </c>
      <c r="B29" s="58"/>
    </row>
    <row r="30" spans="1:2" ht="12" customHeight="1" x14ac:dyDescent="0.25">
      <c r="A30" s="97" t="s">
        <v>214</v>
      </c>
      <c r="B30" s="58"/>
    </row>
    <row r="31" spans="1:2" ht="12" customHeight="1" x14ac:dyDescent="0.25">
      <c r="A31" s="97" t="s">
        <v>214</v>
      </c>
      <c r="B31" s="58"/>
    </row>
    <row r="32" spans="1:2" ht="12" customHeight="1" x14ac:dyDescent="0.25">
      <c r="A32" s="97" t="s">
        <v>214</v>
      </c>
      <c r="B32" s="58"/>
    </row>
    <row r="33" spans="1:2" ht="12" customHeight="1" x14ac:dyDescent="0.25">
      <c r="A33" s="97" t="s">
        <v>214</v>
      </c>
      <c r="B33" s="58"/>
    </row>
    <row r="34" spans="1:2" ht="12" customHeight="1" x14ac:dyDescent="0.25">
      <c r="A34" s="97" t="s">
        <v>214</v>
      </c>
      <c r="B34" s="58"/>
    </row>
    <row r="35" spans="1:2" ht="12" customHeight="1" x14ac:dyDescent="0.25">
      <c r="A35" s="97" t="s">
        <v>214</v>
      </c>
      <c r="B35" s="58"/>
    </row>
    <row r="36" spans="1:2" ht="12" customHeight="1" x14ac:dyDescent="0.25">
      <c r="A36" s="97" t="s">
        <v>214</v>
      </c>
      <c r="B36" s="58"/>
    </row>
    <row r="37" spans="1:2" ht="12" customHeight="1" x14ac:dyDescent="0.25">
      <c r="A37" s="97" t="s">
        <v>214</v>
      </c>
      <c r="B37" s="58"/>
    </row>
    <row r="38" spans="1:2" ht="12" customHeight="1" x14ac:dyDescent="0.25">
      <c r="A38" s="97" t="s">
        <v>214</v>
      </c>
      <c r="B38" s="58"/>
    </row>
    <row r="39" spans="1:2" ht="12" customHeight="1" x14ac:dyDescent="0.25">
      <c r="A39" s="97" t="s">
        <v>214</v>
      </c>
      <c r="B39" s="58"/>
    </row>
    <row r="40" spans="1:2" ht="12" customHeight="1" x14ac:dyDescent="0.25">
      <c r="A40" s="97" t="s">
        <v>214</v>
      </c>
      <c r="B40" s="58"/>
    </row>
    <row r="41" spans="1:2" ht="12" customHeight="1" x14ac:dyDescent="0.25">
      <c r="A41" s="97" t="s">
        <v>214</v>
      </c>
      <c r="B41" s="58"/>
    </row>
    <row r="42" spans="1:2" ht="12" customHeight="1" x14ac:dyDescent="0.25">
      <c r="A42" s="97" t="s">
        <v>214</v>
      </c>
      <c r="B42" s="58"/>
    </row>
    <row r="43" spans="1:2" ht="12" customHeight="1" x14ac:dyDescent="0.25">
      <c r="A43" s="97" t="s">
        <v>214</v>
      </c>
      <c r="B43" s="58"/>
    </row>
    <row r="44" spans="1:2" ht="12" customHeight="1" x14ac:dyDescent="0.25">
      <c r="A44" s="97" t="s">
        <v>214</v>
      </c>
      <c r="B44" s="58"/>
    </row>
    <row r="45" spans="1:2" ht="12" customHeight="1" x14ac:dyDescent="0.25">
      <c r="A45" s="97" t="s">
        <v>214</v>
      </c>
      <c r="B45" s="58"/>
    </row>
    <row r="46" spans="1:2" ht="12" customHeight="1" x14ac:dyDescent="0.25">
      <c r="A46" s="97" t="s">
        <v>214</v>
      </c>
      <c r="B46" s="58"/>
    </row>
    <row r="47" spans="1:2" ht="12" customHeight="1" x14ac:dyDescent="0.25">
      <c r="A47" s="97" t="s">
        <v>214</v>
      </c>
      <c r="B47" s="58"/>
    </row>
    <row r="48" spans="1:2" ht="12" customHeight="1" x14ac:dyDescent="0.25">
      <c r="A48" s="97" t="s">
        <v>214</v>
      </c>
      <c r="B48" s="58"/>
    </row>
    <row r="49" spans="1:2" ht="12" customHeight="1" x14ac:dyDescent="0.25">
      <c r="A49" s="97" t="s">
        <v>214</v>
      </c>
      <c r="B49" s="58"/>
    </row>
    <row r="50" spans="1:2" ht="12" customHeight="1" x14ac:dyDescent="0.25">
      <c r="A50" s="97" t="s">
        <v>214</v>
      </c>
      <c r="B50" s="58"/>
    </row>
    <row r="51" spans="1:2" ht="12" customHeight="1" x14ac:dyDescent="0.25">
      <c r="A51" s="97" t="s">
        <v>214</v>
      </c>
      <c r="B51" s="58"/>
    </row>
    <row r="52" spans="1:2" ht="12" customHeight="1" x14ac:dyDescent="0.25">
      <c r="A52" s="97" t="s">
        <v>214</v>
      </c>
      <c r="B52" s="58"/>
    </row>
    <row r="53" spans="1:2" ht="12" customHeight="1" x14ac:dyDescent="0.25">
      <c r="A53" s="97" t="s">
        <v>214</v>
      </c>
      <c r="B53" s="98"/>
    </row>
    <row r="54" spans="1:2" ht="12" customHeight="1" x14ac:dyDescent="0.25">
      <c r="A54" s="97" t="s">
        <v>214</v>
      </c>
      <c r="B54" s="58"/>
    </row>
    <row r="55" spans="1:2" ht="12" customHeight="1" x14ac:dyDescent="0.25">
      <c r="A55" s="97" t="s">
        <v>214</v>
      </c>
      <c r="B55" s="58"/>
    </row>
    <row r="56" spans="1:2" ht="12" customHeight="1" x14ac:dyDescent="0.25">
      <c r="A56" s="97" t="s">
        <v>214</v>
      </c>
      <c r="B56" s="58"/>
    </row>
    <row r="57" spans="1:2" ht="12" customHeight="1" x14ac:dyDescent="0.25">
      <c r="A57" s="97" t="s">
        <v>214</v>
      </c>
      <c r="B57" s="58"/>
    </row>
    <row r="58" spans="1:2" ht="12" customHeight="1" x14ac:dyDescent="0.25">
      <c r="A58" s="97" t="s">
        <v>214</v>
      </c>
      <c r="B58" s="58"/>
    </row>
    <row r="59" spans="1:2" ht="12" customHeight="1" x14ac:dyDescent="0.25">
      <c r="A59" s="97" t="s">
        <v>214</v>
      </c>
      <c r="B59" s="58"/>
    </row>
    <row r="60" spans="1:2" ht="12" customHeight="1" x14ac:dyDescent="0.25">
      <c r="A60" s="97" t="s">
        <v>214</v>
      </c>
      <c r="B60" s="58"/>
    </row>
    <row r="61" spans="1:2" ht="12" customHeight="1" x14ac:dyDescent="0.25">
      <c r="A61" s="97" t="s">
        <v>214</v>
      </c>
      <c r="B61" s="58"/>
    </row>
    <row r="62" spans="1:2" ht="12" customHeight="1" x14ac:dyDescent="0.25">
      <c r="A62" s="97" t="s">
        <v>214</v>
      </c>
      <c r="B62" s="58"/>
    </row>
    <row r="63" spans="1:2" ht="12" customHeight="1" x14ac:dyDescent="0.25">
      <c r="A63" s="97" t="s">
        <v>214</v>
      </c>
      <c r="B63" s="58"/>
    </row>
    <row r="64" spans="1:2" ht="12" customHeight="1" x14ac:dyDescent="0.25">
      <c r="A64" s="97" t="s">
        <v>214</v>
      </c>
      <c r="B64" s="58"/>
    </row>
    <row r="65" spans="1:2" ht="12" customHeight="1" x14ac:dyDescent="0.25">
      <c r="A65" s="97" t="s">
        <v>214</v>
      </c>
      <c r="B65" s="58"/>
    </row>
    <row r="66" spans="1:2" ht="12" customHeight="1" x14ac:dyDescent="0.25">
      <c r="A66" s="97" t="s">
        <v>214</v>
      </c>
      <c r="B66" s="58"/>
    </row>
    <row r="67" spans="1:2" ht="12" customHeight="1" x14ac:dyDescent="0.25">
      <c r="A67" s="97" t="s">
        <v>214</v>
      </c>
      <c r="B67" s="58"/>
    </row>
    <row r="68" spans="1:2" ht="12" customHeight="1" thickBot="1" x14ac:dyDescent="0.3">
      <c r="A68" s="97" t="s">
        <v>214</v>
      </c>
      <c r="B68" s="60"/>
    </row>
  </sheetData>
  <autoFilter ref="A4:B68">
    <sortState ref="A5:B68">
      <sortCondition ref="B4:B68"/>
    </sortState>
  </autoFilter>
  <mergeCells count="1">
    <mergeCell ref="D10:F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E9" sqref="E9"/>
    </sheetView>
  </sheetViews>
  <sheetFormatPr defaultColWidth="9.140625" defaultRowHeight="15" x14ac:dyDescent="0.25"/>
  <cols>
    <col min="1" max="1" width="19.5703125" style="33" customWidth="1"/>
    <col min="2" max="2" width="15.85546875" style="33" customWidth="1"/>
    <col min="3" max="3" width="16.85546875" style="33" customWidth="1"/>
    <col min="4" max="16384" width="9.140625" style="33"/>
  </cols>
  <sheetData>
    <row r="1" spans="1:7" ht="18.75" x14ac:dyDescent="0.3">
      <c r="A1" s="31" t="s">
        <v>142</v>
      </c>
    </row>
    <row r="3" spans="1:7" ht="15.75" thickBot="1" x14ac:dyDescent="0.3"/>
    <row r="4" spans="1:7" ht="12" customHeight="1" thickBot="1" x14ac:dyDescent="0.3">
      <c r="A4" s="101" t="s">
        <v>3</v>
      </c>
      <c r="B4" s="102" t="s">
        <v>148</v>
      </c>
      <c r="C4" s="103" t="s">
        <v>149</v>
      </c>
    </row>
    <row r="5" spans="1:7" ht="12" customHeight="1" x14ac:dyDescent="0.25">
      <c r="A5" s="105" t="s">
        <v>214</v>
      </c>
      <c r="B5" s="99">
        <v>-0.58462118356577464</v>
      </c>
      <c r="C5" s="100">
        <v>-0.58462118356577464</v>
      </c>
    </row>
    <row r="6" spans="1:7" ht="12" customHeight="1" x14ac:dyDescent="0.25">
      <c r="A6" s="104" t="s">
        <v>214</v>
      </c>
      <c r="B6" s="62"/>
      <c r="C6" s="68"/>
    </row>
    <row r="7" spans="1:7" ht="12" customHeight="1" x14ac:dyDescent="0.25">
      <c r="A7" s="104" t="s">
        <v>214</v>
      </c>
      <c r="B7" s="62"/>
      <c r="C7" s="68"/>
    </row>
    <row r="8" spans="1:7" ht="12" customHeight="1" x14ac:dyDescent="0.25">
      <c r="A8" s="105" t="s">
        <v>214</v>
      </c>
      <c r="B8" s="62"/>
      <c r="C8" s="68"/>
    </row>
    <row r="9" spans="1:7" ht="12" customHeight="1" x14ac:dyDescent="0.25">
      <c r="A9" s="104" t="s">
        <v>214</v>
      </c>
      <c r="B9" s="62"/>
      <c r="C9" s="68"/>
      <c r="E9" s="157" t="s">
        <v>224</v>
      </c>
    </row>
    <row r="10" spans="1:7" ht="12" customHeight="1" x14ac:dyDescent="0.25">
      <c r="A10" s="104" t="s">
        <v>214</v>
      </c>
      <c r="B10" s="62"/>
      <c r="C10" s="68"/>
      <c r="E10" s="182" t="str">
        <f>A7</f>
        <v>Building Name</v>
      </c>
      <c r="F10" s="182"/>
      <c r="G10" s="182"/>
    </row>
    <row r="11" spans="1:7" ht="12" customHeight="1" x14ac:dyDescent="0.25">
      <c r="A11" s="105" t="s">
        <v>214</v>
      </c>
      <c r="B11" s="62"/>
      <c r="C11" s="68"/>
    </row>
    <row r="12" spans="1:7" ht="12" customHeight="1" x14ac:dyDescent="0.25">
      <c r="A12" s="104" t="s">
        <v>214</v>
      </c>
      <c r="B12" s="62"/>
      <c r="C12" s="68"/>
    </row>
    <row r="13" spans="1:7" ht="12" customHeight="1" x14ac:dyDescent="0.25">
      <c r="A13" s="104" t="s">
        <v>214</v>
      </c>
      <c r="B13" s="62"/>
      <c r="C13" s="68"/>
    </row>
    <row r="14" spans="1:7" ht="12" customHeight="1" x14ac:dyDescent="0.25">
      <c r="A14" s="105" t="s">
        <v>214</v>
      </c>
      <c r="B14" s="62"/>
      <c r="C14" s="68"/>
    </row>
    <row r="15" spans="1:7" ht="12" customHeight="1" x14ac:dyDescent="0.25">
      <c r="A15" s="104" t="s">
        <v>214</v>
      </c>
      <c r="B15" s="62"/>
      <c r="C15" s="68"/>
    </row>
    <row r="16" spans="1:7" ht="12" customHeight="1" x14ac:dyDescent="0.25">
      <c r="A16" s="104" t="s">
        <v>214</v>
      </c>
      <c r="B16" s="62"/>
      <c r="C16" s="68"/>
    </row>
    <row r="17" spans="1:3" ht="12" customHeight="1" x14ac:dyDescent="0.25">
      <c r="A17" s="105" t="s">
        <v>214</v>
      </c>
      <c r="B17" s="62"/>
      <c r="C17" s="68"/>
    </row>
    <row r="18" spans="1:3" ht="12" customHeight="1" x14ac:dyDescent="0.25">
      <c r="A18" s="104" t="s">
        <v>214</v>
      </c>
      <c r="B18" s="62"/>
      <c r="C18" s="68"/>
    </row>
    <row r="19" spans="1:3" ht="12" customHeight="1" x14ac:dyDescent="0.25">
      <c r="A19" s="104" t="s">
        <v>214</v>
      </c>
      <c r="B19" s="62"/>
      <c r="C19" s="68"/>
    </row>
    <row r="20" spans="1:3" ht="12" customHeight="1" x14ac:dyDescent="0.25">
      <c r="A20" s="105" t="s">
        <v>214</v>
      </c>
      <c r="B20" s="62"/>
      <c r="C20" s="68"/>
    </row>
    <row r="21" spans="1:3" ht="12" customHeight="1" x14ac:dyDescent="0.25">
      <c r="A21" s="104" t="s">
        <v>214</v>
      </c>
      <c r="B21" s="62"/>
      <c r="C21" s="68"/>
    </row>
    <row r="22" spans="1:3" ht="12" customHeight="1" x14ac:dyDescent="0.25">
      <c r="A22" s="104" t="s">
        <v>214</v>
      </c>
      <c r="B22" s="62"/>
      <c r="C22" s="68"/>
    </row>
    <row r="23" spans="1:3" ht="12" customHeight="1" x14ac:dyDescent="0.25">
      <c r="A23" s="105" t="s">
        <v>214</v>
      </c>
      <c r="B23" s="62"/>
      <c r="C23" s="68"/>
    </row>
    <row r="24" spans="1:3" ht="12" customHeight="1" x14ac:dyDescent="0.25">
      <c r="A24" s="104" t="s">
        <v>214</v>
      </c>
      <c r="B24" s="62"/>
      <c r="C24" s="68"/>
    </row>
    <row r="25" spans="1:3" ht="12" customHeight="1" x14ac:dyDescent="0.25">
      <c r="A25" s="104" t="s">
        <v>214</v>
      </c>
      <c r="B25" s="62"/>
      <c r="C25" s="68"/>
    </row>
    <row r="26" spans="1:3" ht="12" customHeight="1" x14ac:dyDescent="0.25">
      <c r="A26" s="105" t="s">
        <v>214</v>
      </c>
      <c r="B26" s="62"/>
      <c r="C26" s="68"/>
    </row>
    <row r="27" spans="1:3" ht="12" customHeight="1" x14ac:dyDescent="0.25">
      <c r="A27" s="104" t="s">
        <v>214</v>
      </c>
      <c r="B27" s="62"/>
      <c r="C27" s="68"/>
    </row>
    <row r="28" spans="1:3" ht="12" customHeight="1" x14ac:dyDescent="0.25">
      <c r="A28" s="104" t="s">
        <v>214</v>
      </c>
      <c r="B28" s="62"/>
      <c r="C28" s="68"/>
    </row>
    <row r="29" spans="1:3" ht="12" customHeight="1" x14ac:dyDescent="0.25">
      <c r="A29" s="105" t="s">
        <v>214</v>
      </c>
      <c r="B29" s="62"/>
      <c r="C29" s="68"/>
    </row>
    <row r="30" spans="1:3" ht="12" customHeight="1" x14ac:dyDescent="0.25">
      <c r="A30" s="104" t="s">
        <v>214</v>
      </c>
      <c r="B30" s="62"/>
      <c r="C30" s="68"/>
    </row>
    <row r="31" spans="1:3" ht="12" customHeight="1" x14ac:dyDescent="0.25">
      <c r="A31" s="104" t="s">
        <v>214</v>
      </c>
      <c r="B31" s="62"/>
      <c r="C31" s="68"/>
    </row>
    <row r="32" spans="1:3" ht="12" customHeight="1" x14ac:dyDescent="0.25">
      <c r="A32" s="105" t="s">
        <v>214</v>
      </c>
      <c r="B32" s="62"/>
      <c r="C32" s="68"/>
    </row>
    <row r="33" spans="1:3" ht="12" customHeight="1" x14ac:dyDescent="0.25">
      <c r="A33" s="104" t="s">
        <v>214</v>
      </c>
      <c r="B33" s="62"/>
      <c r="C33" s="68"/>
    </row>
    <row r="34" spans="1:3" ht="12" customHeight="1" x14ac:dyDescent="0.25">
      <c r="A34" s="104" t="s">
        <v>214</v>
      </c>
      <c r="B34" s="62"/>
      <c r="C34" s="68"/>
    </row>
    <row r="35" spans="1:3" ht="12" customHeight="1" x14ac:dyDescent="0.25">
      <c r="A35" s="105" t="s">
        <v>214</v>
      </c>
      <c r="B35" s="62"/>
      <c r="C35" s="68"/>
    </row>
    <row r="36" spans="1:3" ht="12" customHeight="1" x14ac:dyDescent="0.25">
      <c r="A36" s="104" t="s">
        <v>214</v>
      </c>
      <c r="B36" s="62"/>
      <c r="C36" s="68"/>
    </row>
    <row r="37" spans="1:3" ht="12" customHeight="1" x14ac:dyDescent="0.25">
      <c r="A37" s="104" t="s">
        <v>214</v>
      </c>
      <c r="B37" s="62"/>
      <c r="C37" s="68"/>
    </row>
    <row r="38" spans="1:3" ht="12" customHeight="1" x14ac:dyDescent="0.25">
      <c r="A38" s="105" t="s">
        <v>214</v>
      </c>
      <c r="B38" s="62"/>
      <c r="C38" s="68"/>
    </row>
    <row r="39" spans="1:3" ht="12" customHeight="1" x14ac:dyDescent="0.25">
      <c r="A39" s="104" t="s">
        <v>214</v>
      </c>
      <c r="B39" s="62"/>
      <c r="C39" s="68"/>
    </row>
    <row r="40" spans="1:3" ht="12" customHeight="1" x14ac:dyDescent="0.25">
      <c r="A40" s="104" t="s">
        <v>214</v>
      </c>
      <c r="B40" s="62"/>
      <c r="C40" s="68"/>
    </row>
    <row r="41" spans="1:3" ht="12" customHeight="1" x14ac:dyDescent="0.25">
      <c r="A41" s="105" t="s">
        <v>214</v>
      </c>
      <c r="B41" s="62"/>
      <c r="C41" s="68"/>
    </row>
    <row r="42" spans="1:3" ht="12" customHeight="1" x14ac:dyDescent="0.25">
      <c r="A42" s="104" t="s">
        <v>214</v>
      </c>
      <c r="B42" s="62"/>
      <c r="C42" s="68"/>
    </row>
    <row r="43" spans="1:3" ht="12" customHeight="1" x14ac:dyDescent="0.25">
      <c r="A43" s="104" t="s">
        <v>214</v>
      </c>
      <c r="B43" s="62"/>
      <c r="C43" s="68"/>
    </row>
    <row r="44" spans="1:3" ht="12" customHeight="1" x14ac:dyDescent="0.25">
      <c r="A44" s="105" t="s">
        <v>214</v>
      </c>
      <c r="B44" s="62"/>
      <c r="C44" s="68"/>
    </row>
    <row r="45" spans="1:3" ht="12" customHeight="1" x14ac:dyDescent="0.25">
      <c r="A45" s="104" t="s">
        <v>214</v>
      </c>
      <c r="B45" s="62"/>
      <c r="C45" s="68"/>
    </row>
    <row r="46" spans="1:3" ht="12" customHeight="1" x14ac:dyDescent="0.25">
      <c r="A46" s="104" t="s">
        <v>214</v>
      </c>
      <c r="B46" s="62"/>
      <c r="C46" s="68"/>
    </row>
    <row r="47" spans="1:3" ht="12" customHeight="1" x14ac:dyDescent="0.25">
      <c r="A47" s="105" t="s">
        <v>214</v>
      </c>
      <c r="B47" s="62"/>
      <c r="C47" s="68"/>
    </row>
    <row r="48" spans="1:3" ht="12" customHeight="1" x14ac:dyDescent="0.25">
      <c r="A48" s="104" t="s">
        <v>214</v>
      </c>
      <c r="B48" s="62"/>
      <c r="C48" s="68"/>
    </row>
    <row r="49" spans="1:3" ht="12" customHeight="1" x14ac:dyDescent="0.25">
      <c r="A49" s="104" t="s">
        <v>214</v>
      </c>
      <c r="B49" s="62"/>
      <c r="C49" s="68"/>
    </row>
    <row r="50" spans="1:3" ht="12" customHeight="1" x14ac:dyDescent="0.25">
      <c r="A50" s="105" t="s">
        <v>214</v>
      </c>
      <c r="B50" s="62"/>
      <c r="C50" s="68"/>
    </row>
    <row r="51" spans="1:3" ht="12" customHeight="1" x14ac:dyDescent="0.25">
      <c r="A51" s="104" t="s">
        <v>214</v>
      </c>
      <c r="B51" s="62"/>
      <c r="C51" s="68"/>
    </row>
    <row r="52" spans="1:3" ht="12" customHeight="1" x14ac:dyDescent="0.25">
      <c r="A52" s="104" t="s">
        <v>214</v>
      </c>
      <c r="B52" s="62"/>
      <c r="C52" s="68"/>
    </row>
    <row r="53" spans="1:3" ht="12" customHeight="1" x14ac:dyDescent="0.25">
      <c r="A53" s="105" t="s">
        <v>214</v>
      </c>
      <c r="B53" s="62"/>
      <c r="C53" s="68"/>
    </row>
    <row r="54" spans="1:3" ht="12" customHeight="1" x14ac:dyDescent="0.25">
      <c r="A54" s="104" t="s">
        <v>214</v>
      </c>
      <c r="B54" s="62"/>
      <c r="C54" s="68"/>
    </row>
    <row r="55" spans="1:3" ht="12" customHeight="1" x14ac:dyDescent="0.25">
      <c r="A55" s="104" t="s">
        <v>214</v>
      </c>
      <c r="B55" s="62"/>
      <c r="C55" s="68"/>
    </row>
    <row r="56" spans="1:3" ht="12" customHeight="1" x14ac:dyDescent="0.25">
      <c r="A56" s="105" t="s">
        <v>214</v>
      </c>
      <c r="B56" s="62"/>
      <c r="C56" s="68"/>
    </row>
    <row r="57" spans="1:3" ht="12" customHeight="1" x14ac:dyDescent="0.25">
      <c r="A57" s="104" t="s">
        <v>214</v>
      </c>
      <c r="B57" s="62"/>
      <c r="C57" s="68"/>
    </row>
    <row r="58" spans="1:3" ht="12" customHeight="1" x14ac:dyDescent="0.25">
      <c r="A58" s="104" t="s">
        <v>214</v>
      </c>
      <c r="B58" s="62"/>
      <c r="C58" s="68"/>
    </row>
    <row r="59" spans="1:3" ht="12" customHeight="1" x14ac:dyDescent="0.25">
      <c r="A59" s="105" t="s">
        <v>214</v>
      </c>
      <c r="B59" s="62"/>
      <c r="C59" s="68"/>
    </row>
    <row r="60" spans="1:3" ht="12" customHeight="1" x14ac:dyDescent="0.25">
      <c r="A60" s="104" t="s">
        <v>214</v>
      </c>
      <c r="B60" s="62"/>
      <c r="C60" s="68"/>
    </row>
    <row r="61" spans="1:3" ht="12" customHeight="1" x14ac:dyDescent="0.25">
      <c r="A61" s="104" t="s">
        <v>214</v>
      </c>
      <c r="B61" s="62"/>
      <c r="C61" s="68"/>
    </row>
    <row r="62" spans="1:3" ht="12" customHeight="1" x14ac:dyDescent="0.25">
      <c r="A62" s="105" t="s">
        <v>214</v>
      </c>
      <c r="B62" s="62"/>
      <c r="C62" s="68"/>
    </row>
    <row r="63" spans="1:3" ht="12" customHeight="1" x14ac:dyDescent="0.25">
      <c r="A63" s="104" t="s">
        <v>214</v>
      </c>
      <c r="B63" s="62"/>
      <c r="C63" s="68"/>
    </row>
    <row r="64" spans="1:3" ht="12" customHeight="1" x14ac:dyDescent="0.25">
      <c r="A64" s="104" t="s">
        <v>214</v>
      </c>
      <c r="B64" s="62"/>
      <c r="C64" s="68"/>
    </row>
    <row r="65" spans="1:3" ht="12" customHeight="1" x14ac:dyDescent="0.25">
      <c r="A65" s="105" t="s">
        <v>214</v>
      </c>
      <c r="B65" s="62"/>
      <c r="C65" s="68"/>
    </row>
    <row r="66" spans="1:3" ht="12" customHeight="1" x14ac:dyDescent="0.25">
      <c r="A66" s="104" t="s">
        <v>214</v>
      </c>
      <c r="B66" s="62"/>
      <c r="C66" s="68"/>
    </row>
    <row r="67" spans="1:3" ht="12" customHeight="1" x14ac:dyDescent="0.25">
      <c r="A67" s="104" t="s">
        <v>214</v>
      </c>
      <c r="B67" s="62"/>
      <c r="C67" s="68"/>
    </row>
    <row r="68" spans="1:3" ht="15.75" thickBot="1" x14ac:dyDescent="0.3">
      <c r="A68" s="105" t="s">
        <v>214</v>
      </c>
      <c r="B68" s="64"/>
      <c r="C68" s="69"/>
    </row>
  </sheetData>
  <autoFilter ref="A4:C68">
    <sortState ref="A5:C68">
      <sortCondition ref="C4:C68"/>
    </sortState>
  </autoFilter>
  <mergeCells count="1">
    <mergeCell ref="E10:G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G15" sqref="G15"/>
    </sheetView>
  </sheetViews>
  <sheetFormatPr defaultRowHeight="15" x14ac:dyDescent="0.25"/>
  <cols>
    <col min="1" max="1" width="25.5703125" customWidth="1"/>
    <col min="2" max="2" width="16.5703125" style="43" customWidth="1"/>
  </cols>
  <sheetData>
    <row r="1" spans="1:6" ht="18.75" x14ac:dyDescent="0.3">
      <c r="A1" s="31" t="s">
        <v>225</v>
      </c>
    </row>
    <row r="3" spans="1:6" ht="15.75" thickBot="1" x14ac:dyDescent="0.3"/>
    <row r="4" spans="1:6" ht="12" customHeight="1" thickBot="1" x14ac:dyDescent="0.3">
      <c r="A4" s="44" t="s">
        <v>3</v>
      </c>
      <c r="B4" s="51" t="s">
        <v>12</v>
      </c>
    </row>
    <row r="5" spans="1:6" ht="12" customHeight="1" x14ac:dyDescent="0.25">
      <c r="A5" s="45" t="s">
        <v>214</v>
      </c>
      <c r="B5" s="107">
        <v>0.75</v>
      </c>
    </row>
    <row r="6" spans="1:6" ht="12" customHeight="1" x14ac:dyDescent="0.25">
      <c r="A6" s="46" t="s">
        <v>214</v>
      </c>
      <c r="B6" s="52"/>
    </row>
    <row r="7" spans="1:6" ht="12" customHeight="1" x14ac:dyDescent="0.25">
      <c r="A7" s="46" t="s">
        <v>214</v>
      </c>
      <c r="B7" s="52"/>
    </row>
    <row r="8" spans="1:6" ht="12" customHeight="1" x14ac:dyDescent="0.25">
      <c r="A8" s="45" t="s">
        <v>214</v>
      </c>
      <c r="B8" s="52"/>
    </row>
    <row r="9" spans="1:6" ht="12" customHeight="1" x14ac:dyDescent="0.25">
      <c r="A9" s="46" t="s">
        <v>214</v>
      </c>
      <c r="B9" s="52"/>
      <c r="D9" s="157" t="s">
        <v>224</v>
      </c>
      <c r="E9" s="33"/>
      <c r="F9" s="33"/>
    </row>
    <row r="10" spans="1:6" ht="12" customHeight="1" x14ac:dyDescent="0.25">
      <c r="A10" s="46" t="s">
        <v>214</v>
      </c>
      <c r="B10" s="52"/>
      <c r="D10" s="182" t="str">
        <f>A5</f>
        <v>Building Name</v>
      </c>
      <c r="E10" s="182"/>
      <c r="F10" s="182"/>
    </row>
    <row r="11" spans="1:6" ht="12" customHeight="1" x14ac:dyDescent="0.25">
      <c r="A11" s="45" t="s">
        <v>214</v>
      </c>
      <c r="B11" s="52"/>
    </row>
    <row r="12" spans="1:6" ht="12" customHeight="1" x14ac:dyDescent="0.25">
      <c r="A12" s="46" t="s">
        <v>214</v>
      </c>
      <c r="B12" s="52"/>
    </row>
    <row r="13" spans="1:6" ht="12" customHeight="1" x14ac:dyDescent="0.25">
      <c r="A13" s="46" t="s">
        <v>214</v>
      </c>
      <c r="B13" s="52"/>
    </row>
    <row r="14" spans="1:6" ht="12" customHeight="1" x14ac:dyDescent="0.25">
      <c r="A14" s="45" t="s">
        <v>214</v>
      </c>
      <c r="B14" s="52"/>
    </row>
    <row r="15" spans="1:6" ht="12" customHeight="1" x14ac:dyDescent="0.25">
      <c r="A15" s="46" t="s">
        <v>214</v>
      </c>
      <c r="B15" s="52"/>
    </row>
    <row r="16" spans="1:6" ht="12" customHeight="1" x14ac:dyDescent="0.25">
      <c r="A16" s="46" t="s">
        <v>214</v>
      </c>
      <c r="B16" s="52"/>
    </row>
    <row r="17" spans="1:2" ht="12" customHeight="1" x14ac:dyDescent="0.25">
      <c r="A17" s="45" t="s">
        <v>214</v>
      </c>
      <c r="B17" s="52"/>
    </row>
    <row r="18" spans="1:2" ht="12" customHeight="1" x14ac:dyDescent="0.25">
      <c r="A18" s="46" t="s">
        <v>214</v>
      </c>
      <c r="B18" s="52"/>
    </row>
    <row r="19" spans="1:2" ht="12" customHeight="1" x14ac:dyDescent="0.25">
      <c r="A19" s="46" t="s">
        <v>214</v>
      </c>
      <c r="B19" s="52"/>
    </row>
    <row r="20" spans="1:2" ht="12" customHeight="1" x14ac:dyDescent="0.25">
      <c r="A20" s="45" t="s">
        <v>214</v>
      </c>
      <c r="B20" s="52"/>
    </row>
    <row r="21" spans="1:2" ht="12" customHeight="1" x14ac:dyDescent="0.25">
      <c r="A21" s="46" t="s">
        <v>214</v>
      </c>
      <c r="B21" s="52"/>
    </row>
    <row r="22" spans="1:2" ht="12" customHeight="1" x14ac:dyDescent="0.25">
      <c r="A22" s="46" t="s">
        <v>214</v>
      </c>
      <c r="B22" s="52"/>
    </row>
    <row r="23" spans="1:2" ht="12" customHeight="1" x14ac:dyDescent="0.25">
      <c r="A23" s="45" t="s">
        <v>214</v>
      </c>
      <c r="B23" s="52"/>
    </row>
    <row r="24" spans="1:2" ht="12" customHeight="1" x14ac:dyDescent="0.25">
      <c r="A24" s="46" t="s">
        <v>214</v>
      </c>
      <c r="B24" s="52"/>
    </row>
    <row r="25" spans="1:2" ht="12" customHeight="1" x14ac:dyDescent="0.25">
      <c r="A25" s="46" t="s">
        <v>214</v>
      </c>
      <c r="B25" s="52"/>
    </row>
    <row r="26" spans="1:2" ht="12" customHeight="1" x14ac:dyDescent="0.25">
      <c r="A26" s="45" t="s">
        <v>214</v>
      </c>
      <c r="B26" s="52"/>
    </row>
    <row r="27" spans="1:2" ht="12" customHeight="1" x14ac:dyDescent="0.25">
      <c r="A27" s="46" t="s">
        <v>214</v>
      </c>
      <c r="B27" s="52"/>
    </row>
    <row r="28" spans="1:2" ht="12" customHeight="1" x14ac:dyDescent="0.25">
      <c r="A28" s="46" t="s">
        <v>214</v>
      </c>
      <c r="B28" s="52"/>
    </row>
    <row r="29" spans="1:2" ht="12" customHeight="1" x14ac:dyDescent="0.25">
      <c r="A29" s="45" t="s">
        <v>214</v>
      </c>
      <c r="B29" s="52"/>
    </row>
    <row r="30" spans="1:2" ht="12" customHeight="1" x14ac:dyDescent="0.25">
      <c r="A30" s="46" t="s">
        <v>214</v>
      </c>
      <c r="B30" s="52"/>
    </row>
    <row r="31" spans="1:2" ht="12" customHeight="1" x14ac:dyDescent="0.25">
      <c r="A31" s="46" t="s">
        <v>214</v>
      </c>
      <c r="B31" s="52"/>
    </row>
    <row r="32" spans="1:2" ht="12" customHeight="1" x14ac:dyDescent="0.25">
      <c r="A32" s="45" t="s">
        <v>214</v>
      </c>
      <c r="B32" s="52"/>
    </row>
    <row r="33" spans="1:2" ht="12" customHeight="1" x14ac:dyDescent="0.25">
      <c r="A33" s="46" t="s">
        <v>214</v>
      </c>
      <c r="B33" s="52"/>
    </row>
    <row r="34" spans="1:2" ht="12" customHeight="1" x14ac:dyDescent="0.25">
      <c r="A34" s="46" t="s">
        <v>214</v>
      </c>
      <c r="B34" s="52"/>
    </row>
    <row r="35" spans="1:2" ht="12" customHeight="1" x14ac:dyDescent="0.25">
      <c r="A35" s="45" t="s">
        <v>214</v>
      </c>
      <c r="B35" s="52"/>
    </row>
    <row r="36" spans="1:2" ht="12" customHeight="1" x14ac:dyDescent="0.25">
      <c r="A36" s="46" t="s">
        <v>214</v>
      </c>
      <c r="B36" s="52"/>
    </row>
    <row r="37" spans="1:2" ht="12" customHeight="1" x14ac:dyDescent="0.25">
      <c r="A37" s="46" t="s">
        <v>214</v>
      </c>
      <c r="B37" s="52"/>
    </row>
    <row r="38" spans="1:2" ht="12" customHeight="1" x14ac:dyDescent="0.25">
      <c r="A38" s="45" t="s">
        <v>214</v>
      </c>
      <c r="B38" s="52"/>
    </row>
    <row r="39" spans="1:2" ht="12" customHeight="1" x14ac:dyDescent="0.25">
      <c r="A39" s="46" t="s">
        <v>214</v>
      </c>
      <c r="B39" s="52"/>
    </row>
    <row r="40" spans="1:2" ht="12" customHeight="1" x14ac:dyDescent="0.25">
      <c r="A40" s="46" t="s">
        <v>214</v>
      </c>
      <c r="B40" s="52"/>
    </row>
    <row r="41" spans="1:2" ht="12" customHeight="1" x14ac:dyDescent="0.25">
      <c r="A41" s="45" t="s">
        <v>214</v>
      </c>
      <c r="B41" s="52"/>
    </row>
    <row r="42" spans="1:2" ht="12" customHeight="1" x14ac:dyDescent="0.25">
      <c r="A42" s="46" t="s">
        <v>214</v>
      </c>
      <c r="B42" s="52"/>
    </row>
    <row r="43" spans="1:2" ht="12" customHeight="1" x14ac:dyDescent="0.25">
      <c r="A43" s="46" t="s">
        <v>214</v>
      </c>
      <c r="B43" s="52"/>
    </row>
    <row r="44" spans="1:2" ht="12" customHeight="1" x14ac:dyDescent="0.25">
      <c r="A44" s="45" t="s">
        <v>214</v>
      </c>
      <c r="B44" s="52"/>
    </row>
    <row r="45" spans="1:2" ht="12" customHeight="1" x14ac:dyDescent="0.25">
      <c r="A45" s="46" t="s">
        <v>214</v>
      </c>
      <c r="B45" s="52"/>
    </row>
    <row r="46" spans="1:2" ht="12" customHeight="1" x14ac:dyDescent="0.25">
      <c r="A46" s="46" t="s">
        <v>214</v>
      </c>
      <c r="B46" s="52"/>
    </row>
    <row r="47" spans="1:2" ht="12" customHeight="1" x14ac:dyDescent="0.25">
      <c r="A47" s="45" t="s">
        <v>214</v>
      </c>
      <c r="B47" s="52"/>
    </row>
    <row r="48" spans="1:2" ht="12" customHeight="1" x14ac:dyDescent="0.25">
      <c r="A48" s="46" t="s">
        <v>214</v>
      </c>
      <c r="B48" s="52"/>
    </row>
    <row r="49" spans="1:2" ht="12" customHeight="1" x14ac:dyDescent="0.25">
      <c r="A49" s="46" t="s">
        <v>214</v>
      </c>
      <c r="B49" s="52"/>
    </row>
    <row r="50" spans="1:2" ht="12" customHeight="1" x14ac:dyDescent="0.25">
      <c r="A50" s="45" t="s">
        <v>214</v>
      </c>
      <c r="B50" s="52"/>
    </row>
    <row r="51" spans="1:2" ht="12" customHeight="1" x14ac:dyDescent="0.25">
      <c r="A51" s="46" t="s">
        <v>214</v>
      </c>
      <c r="B51" s="52"/>
    </row>
    <row r="52" spans="1:2" ht="12" customHeight="1" x14ac:dyDescent="0.25">
      <c r="A52" s="46" t="s">
        <v>214</v>
      </c>
      <c r="B52" s="52"/>
    </row>
    <row r="53" spans="1:2" ht="12" customHeight="1" x14ac:dyDescent="0.25">
      <c r="A53" s="45" t="s">
        <v>214</v>
      </c>
      <c r="B53" s="52"/>
    </row>
    <row r="54" spans="1:2" ht="12" customHeight="1" x14ac:dyDescent="0.25">
      <c r="A54" s="46" t="s">
        <v>214</v>
      </c>
      <c r="B54" s="52"/>
    </row>
    <row r="55" spans="1:2" ht="12" customHeight="1" x14ac:dyDescent="0.25">
      <c r="A55" s="46" t="s">
        <v>214</v>
      </c>
      <c r="B55" s="52"/>
    </row>
    <row r="56" spans="1:2" ht="12" customHeight="1" x14ac:dyDescent="0.25">
      <c r="A56" s="45" t="s">
        <v>214</v>
      </c>
      <c r="B56" s="52"/>
    </row>
    <row r="57" spans="1:2" ht="12" customHeight="1" x14ac:dyDescent="0.25">
      <c r="A57" s="46" t="s">
        <v>214</v>
      </c>
      <c r="B57" s="52"/>
    </row>
    <row r="58" spans="1:2" ht="12" customHeight="1" x14ac:dyDescent="0.25">
      <c r="A58" s="46" t="s">
        <v>214</v>
      </c>
      <c r="B58" s="52"/>
    </row>
    <row r="59" spans="1:2" ht="12" customHeight="1" x14ac:dyDescent="0.25">
      <c r="A59" s="45" t="s">
        <v>214</v>
      </c>
      <c r="B59" s="52"/>
    </row>
    <row r="60" spans="1:2" ht="12" customHeight="1" x14ac:dyDescent="0.25">
      <c r="A60" s="46" t="s">
        <v>214</v>
      </c>
      <c r="B60" s="52"/>
    </row>
    <row r="61" spans="1:2" ht="12" customHeight="1" x14ac:dyDescent="0.25">
      <c r="A61" s="46" t="s">
        <v>214</v>
      </c>
      <c r="B61" s="52"/>
    </row>
    <row r="62" spans="1:2" ht="12" customHeight="1" x14ac:dyDescent="0.25">
      <c r="A62" s="45" t="s">
        <v>214</v>
      </c>
      <c r="B62" s="52"/>
    </row>
    <row r="63" spans="1:2" ht="12" customHeight="1" x14ac:dyDescent="0.25">
      <c r="A63" s="46" t="s">
        <v>214</v>
      </c>
      <c r="B63" s="52"/>
    </row>
    <row r="64" spans="1:2" ht="12" customHeight="1" x14ac:dyDescent="0.25">
      <c r="A64" s="46" t="s">
        <v>214</v>
      </c>
      <c r="B64" s="52"/>
    </row>
    <row r="65" spans="1:2" ht="12" customHeight="1" x14ac:dyDescent="0.25">
      <c r="A65" s="45" t="s">
        <v>214</v>
      </c>
      <c r="B65" s="52"/>
    </row>
    <row r="66" spans="1:2" ht="12" customHeight="1" x14ac:dyDescent="0.25">
      <c r="A66" s="46" t="s">
        <v>214</v>
      </c>
      <c r="B66" s="52"/>
    </row>
    <row r="67" spans="1:2" ht="12" customHeight="1" x14ac:dyDescent="0.25">
      <c r="A67" s="46" t="s">
        <v>214</v>
      </c>
      <c r="B67" s="52"/>
    </row>
    <row r="68" spans="1:2" ht="12" customHeight="1" thickBot="1" x14ac:dyDescent="0.3">
      <c r="A68" s="45" t="s">
        <v>214</v>
      </c>
      <c r="B68" s="53"/>
    </row>
  </sheetData>
  <autoFilter ref="A4:B68">
    <sortState ref="A5:B68">
      <sortCondition descending="1" ref="B4:B68"/>
    </sortState>
  </autoFilter>
  <mergeCells count="1">
    <mergeCell ref="D10:F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de1027-3e56-4683-8add-0dad6e1031ad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D3B62D2368544925405340B8AC76D" ma:contentTypeVersion="3" ma:contentTypeDescription="Create a new document." ma:contentTypeScope="" ma:versionID="084b694c8cf9f053519279cf255f54df">
  <xsd:schema xmlns:xsd="http://www.w3.org/2001/XMLSchema" xmlns:xs="http://www.w3.org/2001/XMLSchema" xmlns:p="http://schemas.microsoft.com/office/2006/metadata/properties" xmlns:ns2="2dde1027-3e56-4683-8add-0dad6e1031ad" targetNamespace="http://schemas.microsoft.com/office/2006/metadata/properties" ma:root="true" ma:fieldsID="92805cc1224bb57ddeb53e9fd3860985" ns2:_="">
    <xsd:import namespace="2dde1027-3e56-4683-8add-0dad6e1031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e1027-3e56-4683-8add-0dad6e1031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B176B-A226-4B98-ACF4-58D4B586D417}"/>
</file>

<file path=customXml/itemProps2.xml><?xml version="1.0" encoding="utf-8"?>
<ds:datastoreItem xmlns:ds="http://schemas.openxmlformats.org/officeDocument/2006/customXml" ds:itemID="{908164C7-ED69-4D68-BDF7-906B6A57C3B1}"/>
</file>

<file path=customXml/itemProps3.xml><?xml version="1.0" encoding="utf-8"?>
<ds:datastoreItem xmlns:ds="http://schemas.openxmlformats.org/officeDocument/2006/customXml" ds:itemID="{5746E3E1-6A02-4A8C-AF18-04646502F4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Data</vt:lpstr>
      <vt:lpstr>Summary</vt:lpstr>
      <vt:lpstr>1. Energy Efficiency</vt:lpstr>
      <vt:lpstr>2. Energy Star Score</vt:lpstr>
      <vt:lpstr>3. Energy Improvement</vt:lpstr>
      <vt:lpstr>4. Water Efficiency</vt:lpstr>
      <vt:lpstr>5. Water Improvement</vt:lpstr>
      <vt:lpstr>6. Recycling</vt:lpstr>
      <vt:lpstr>EnergyStarScore</vt:lpstr>
      <vt:lpstr>IndWatIntPer</vt:lpstr>
      <vt:lpstr>RecycleRate</vt:lpstr>
      <vt:lpstr>SiteEUI</vt:lpstr>
      <vt:lpstr>SourceEUI</vt:lpstr>
      <vt:lpstr>WaterConsPer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Tanya Goyette</cp:lastModifiedBy>
  <cp:revision/>
  <dcterms:created xsi:type="dcterms:W3CDTF">2014-12-02T19:21:51Z</dcterms:created>
  <dcterms:modified xsi:type="dcterms:W3CDTF">2015-03-25T16:15:02Z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0x0101006A2D3B62D2368544925405340B8AC76D</vt:lpwstr>
  </property>
</Properties>
</file>